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15" windowWidth="14400" windowHeight="12855"/>
  </bookViews>
  <sheets>
    <sheet name="Angabe" sheetId="16" r:id="rId1"/>
    <sheet name="Lösung" sheetId="8" r:id="rId2"/>
  </sheets>
  <calcPr calcId="145621"/>
</workbook>
</file>

<file path=xl/calcChain.xml><?xml version="1.0" encoding="utf-8"?>
<calcChain xmlns="http://schemas.openxmlformats.org/spreadsheetml/2006/main">
  <c r="F11" i="8" l="1"/>
  <c r="C72" i="8" l="1"/>
  <c r="D72" i="8" s="1"/>
  <c r="E72" i="8" s="1"/>
  <c r="C73" i="8"/>
  <c r="D73" i="8" s="1"/>
  <c r="E73" i="8" s="1"/>
  <c r="C74" i="8"/>
  <c r="D74" i="8" s="1"/>
  <c r="E74" i="8" s="1"/>
  <c r="C75" i="8"/>
  <c r="D75" i="8" s="1"/>
  <c r="E75" i="8" s="1"/>
  <c r="D34" i="8"/>
  <c r="E34" i="8" s="1"/>
  <c r="D35" i="8"/>
  <c r="E35" i="8" s="1"/>
  <c r="C12" i="8"/>
  <c r="D12" i="8" s="1"/>
  <c r="E12" i="8" s="1"/>
  <c r="C13" i="8"/>
  <c r="D13" i="8" s="1"/>
  <c r="E13" i="8" s="1"/>
  <c r="C14" i="8"/>
  <c r="D14" i="8" s="1"/>
  <c r="E14" i="8" s="1"/>
  <c r="C15" i="8"/>
  <c r="D15" i="8" s="1"/>
  <c r="E15" i="8" s="1"/>
  <c r="C16" i="8"/>
  <c r="D16" i="8" s="1"/>
  <c r="E16" i="8" s="1"/>
  <c r="C17" i="8"/>
  <c r="D17" i="8" s="1"/>
  <c r="E17" i="8" s="1"/>
  <c r="C18" i="8"/>
  <c r="D18" i="8" s="1"/>
  <c r="E18" i="8" s="1"/>
  <c r="C19" i="8"/>
  <c r="D19" i="8" s="1"/>
  <c r="E19" i="8" s="1"/>
  <c r="C20" i="8"/>
  <c r="D20" i="8" s="1"/>
  <c r="E20" i="8" s="1"/>
  <c r="C21" i="8"/>
  <c r="D21" i="8" s="1"/>
  <c r="E21" i="8" s="1"/>
  <c r="C22" i="8"/>
  <c r="D22" i="8" s="1"/>
  <c r="E22" i="8" s="1"/>
  <c r="C23" i="8"/>
  <c r="D23" i="8" s="1"/>
  <c r="E23" i="8" s="1"/>
  <c r="C24" i="8"/>
  <c r="D24" i="8" s="1"/>
  <c r="E24" i="8" s="1"/>
  <c r="C25" i="8"/>
  <c r="D25" i="8" s="1"/>
  <c r="E25" i="8" s="1"/>
  <c r="C26" i="8"/>
  <c r="D26" i="8" s="1"/>
  <c r="E26" i="8" s="1"/>
  <c r="C27" i="8"/>
  <c r="D27" i="8" s="1"/>
  <c r="E27" i="8" s="1"/>
  <c r="C28" i="8"/>
  <c r="D28" i="8" s="1"/>
  <c r="E28" i="8" s="1"/>
  <c r="C29" i="8"/>
  <c r="D29" i="8" s="1"/>
  <c r="E29" i="8" s="1"/>
  <c r="C30" i="8"/>
  <c r="D30" i="8" s="1"/>
  <c r="E30" i="8" s="1"/>
  <c r="C31" i="8"/>
  <c r="D31" i="8" s="1"/>
  <c r="E31" i="8" s="1"/>
  <c r="C32" i="8"/>
  <c r="D32" i="8" s="1"/>
  <c r="E32" i="8" s="1"/>
  <c r="C33" i="8"/>
  <c r="D33" i="8" s="1"/>
  <c r="E33" i="8" s="1"/>
  <c r="C34" i="8"/>
  <c r="C35" i="8"/>
  <c r="C36" i="8"/>
  <c r="D36" i="8" s="1"/>
  <c r="E36" i="8" s="1"/>
  <c r="C37" i="8"/>
  <c r="D37" i="8" s="1"/>
  <c r="E37" i="8" s="1"/>
  <c r="C38" i="8"/>
  <c r="D38" i="8" s="1"/>
  <c r="E38" i="8" s="1"/>
  <c r="C39" i="8"/>
  <c r="D39" i="8" s="1"/>
  <c r="E39" i="8" s="1"/>
  <c r="C40" i="8"/>
  <c r="D40" i="8" s="1"/>
  <c r="E40" i="8" s="1"/>
  <c r="C41" i="8"/>
  <c r="D41" i="8" s="1"/>
  <c r="E41" i="8" s="1"/>
  <c r="C42" i="8"/>
  <c r="D42" i="8" s="1"/>
  <c r="E42" i="8" s="1"/>
  <c r="C43" i="8"/>
  <c r="D43" i="8" s="1"/>
  <c r="E43" i="8" s="1"/>
  <c r="C44" i="8"/>
  <c r="D44" i="8" s="1"/>
  <c r="E44" i="8" s="1"/>
  <c r="C45" i="8"/>
  <c r="D45" i="8" s="1"/>
  <c r="E45" i="8" s="1"/>
  <c r="C46" i="8"/>
  <c r="D46" i="8" s="1"/>
  <c r="E46" i="8" s="1"/>
  <c r="C47" i="8"/>
  <c r="D47" i="8" s="1"/>
  <c r="E47" i="8" s="1"/>
  <c r="C48" i="8"/>
  <c r="D48" i="8" s="1"/>
  <c r="E48" i="8" s="1"/>
  <c r="C49" i="8"/>
  <c r="D49" i="8" s="1"/>
  <c r="E49" i="8" s="1"/>
  <c r="C50" i="8"/>
  <c r="D50" i="8" s="1"/>
  <c r="E50" i="8" s="1"/>
  <c r="C51" i="8"/>
  <c r="D51" i="8" s="1"/>
  <c r="E51" i="8" s="1"/>
  <c r="C52" i="8"/>
  <c r="D52" i="8" s="1"/>
  <c r="E52" i="8" s="1"/>
  <c r="C53" i="8"/>
  <c r="D53" i="8" s="1"/>
  <c r="E53" i="8" s="1"/>
  <c r="C54" i="8"/>
  <c r="D54" i="8" s="1"/>
  <c r="E54" i="8" s="1"/>
  <c r="C55" i="8"/>
  <c r="D55" i="8" s="1"/>
  <c r="E55" i="8" s="1"/>
  <c r="C56" i="8"/>
  <c r="D56" i="8" s="1"/>
  <c r="E56" i="8" s="1"/>
  <c r="C57" i="8"/>
  <c r="D57" i="8" s="1"/>
  <c r="E57" i="8" s="1"/>
  <c r="C58" i="8"/>
  <c r="D58" i="8" s="1"/>
  <c r="E58" i="8" s="1"/>
  <c r="C59" i="8"/>
  <c r="D59" i="8" s="1"/>
  <c r="E59" i="8" s="1"/>
  <c r="C60" i="8"/>
  <c r="D60" i="8" s="1"/>
  <c r="E60" i="8" s="1"/>
  <c r="C61" i="8"/>
  <c r="D61" i="8" s="1"/>
  <c r="E61" i="8" s="1"/>
  <c r="C62" i="8"/>
  <c r="D62" i="8" s="1"/>
  <c r="E62" i="8" s="1"/>
  <c r="C63" i="8"/>
  <c r="D63" i="8" s="1"/>
  <c r="E63" i="8" s="1"/>
  <c r="C64" i="8"/>
  <c r="D64" i="8" s="1"/>
  <c r="E64" i="8" s="1"/>
  <c r="C65" i="8"/>
  <c r="D65" i="8" s="1"/>
  <c r="E65" i="8" s="1"/>
  <c r="C66" i="8"/>
  <c r="D66" i="8" s="1"/>
  <c r="E66" i="8" s="1"/>
  <c r="C67" i="8"/>
  <c r="D67" i="8" s="1"/>
  <c r="E67" i="8" s="1"/>
  <c r="C68" i="8"/>
  <c r="D68" i="8" s="1"/>
  <c r="E68" i="8" s="1"/>
  <c r="C69" i="8"/>
  <c r="D69" i="8" s="1"/>
  <c r="E69" i="8" s="1"/>
  <c r="C70" i="8"/>
  <c r="D70" i="8" s="1"/>
  <c r="E70" i="8" s="1"/>
  <c r="C71" i="8"/>
  <c r="D71" i="8" s="1"/>
  <c r="E71" i="8" s="1"/>
  <c r="C11" i="8" l="1"/>
  <c r="D11" i="8" s="1"/>
  <c r="E11" i="8" s="1"/>
  <c r="J81" i="8" l="1"/>
  <c r="H82" i="8"/>
  <c r="H83" i="8" s="1"/>
  <c r="F12" i="8"/>
  <c r="F13" i="8" s="1"/>
  <c r="F14" i="8" s="1"/>
  <c r="F15" i="8" s="1"/>
  <c r="F16" i="8" s="1"/>
  <c r="F17" i="8" s="1"/>
  <c r="F18" i="8" s="1"/>
  <c r="F19" i="8" s="1"/>
  <c r="F20" i="8" s="1"/>
  <c r="F21" i="8" s="1"/>
  <c r="F22" i="8" s="1"/>
  <c r="F23" i="8" s="1"/>
  <c r="F24" i="8" s="1"/>
  <c r="F25" i="8" s="1"/>
  <c r="F26" i="8" s="1"/>
  <c r="F27" i="8" s="1"/>
  <c r="F28" i="8" s="1"/>
  <c r="F29" i="8" s="1"/>
  <c r="F30" i="8" s="1"/>
  <c r="F31" i="8" s="1"/>
  <c r="F32" i="8" s="1"/>
  <c r="F33" i="8" s="1"/>
  <c r="F34" i="8" s="1"/>
  <c r="F35" i="8" s="1"/>
  <c r="F36" i="8" s="1"/>
  <c r="F37" i="8" s="1"/>
  <c r="F38" i="8" s="1"/>
  <c r="F39" i="8" s="1"/>
  <c r="F40" i="8" s="1"/>
  <c r="F41" i="8" s="1"/>
  <c r="F42" i="8" s="1"/>
  <c r="F43" i="8" s="1"/>
  <c r="F44" i="8" s="1"/>
  <c r="F45" i="8" s="1"/>
  <c r="F46" i="8" s="1"/>
  <c r="F47" i="8" s="1"/>
  <c r="F48" i="8" s="1"/>
  <c r="F49" i="8" s="1"/>
  <c r="F50" i="8" s="1"/>
  <c r="F51" i="8" s="1"/>
  <c r="F52" i="8" s="1"/>
  <c r="F53" i="8" s="1"/>
  <c r="F54" i="8" s="1"/>
  <c r="F55" i="8" s="1"/>
  <c r="F56" i="8" s="1"/>
  <c r="F57" i="8" s="1"/>
  <c r="F58" i="8" s="1"/>
  <c r="F59" i="8" s="1"/>
  <c r="F60" i="8" s="1"/>
  <c r="F61" i="8" s="1"/>
  <c r="F62" i="8" s="1"/>
  <c r="F63" i="8" s="1"/>
  <c r="F64" i="8" s="1"/>
  <c r="F65" i="8" s="1"/>
  <c r="F66" i="8" s="1"/>
  <c r="F67" i="8" s="1"/>
  <c r="F68" i="8" s="1"/>
  <c r="F69" i="8" s="1"/>
  <c r="F70" i="8" s="1"/>
  <c r="F71" i="8" s="1"/>
  <c r="F72" i="8" s="1"/>
  <c r="F73" i="8" s="1"/>
  <c r="F74" i="8" s="1"/>
  <c r="F75" i="8" s="1"/>
</calcChain>
</file>

<file path=xl/sharedStrings.xml><?xml version="1.0" encoding="utf-8"?>
<sst xmlns="http://schemas.openxmlformats.org/spreadsheetml/2006/main" count="42" uniqueCount="29">
  <si>
    <t>Angabe:</t>
  </si>
  <si>
    <t>Jahr</t>
  </si>
  <si>
    <t>1957*</t>
  </si>
  <si>
    <t>1965*</t>
  </si>
  <si>
    <t>1966*</t>
  </si>
  <si>
    <t>1968*</t>
  </si>
  <si>
    <t>1970*</t>
  </si>
  <si>
    <t>1995*</t>
  </si>
  <si>
    <t>1998*</t>
  </si>
  <si>
    <t>* Die gegrauten und kursiv gestellten Werte wurden aufgrund fehlender Messwerte für dieses Beispiel gemittelt.</t>
  </si>
  <si>
    <t>jährlicher Wachstumsfaktor (Wachstumsrate + 1)</t>
  </si>
  <si>
    <t>jährliche Bewegungsdifferenz (absolut)</t>
  </si>
  <si>
    <t>Bewegung des Gletschers an der Burgstalllinie in Metern</t>
  </si>
  <si>
    <t>jährliche Bewegungsdifferenz (relativ) = Wachstumsrate</t>
  </si>
  <si>
    <t>Das geometrische Mittel basiert auf dem Produkt der Wachstumsfaktoren. Aus diesem Produkt wird im Anschluss die n-te Wurzel gezogen.</t>
  </si>
  <si>
    <t>Produkt der Wachstumsfaktoren</t>
  </si>
  <si>
    <t>Berechnung mit Excel</t>
  </si>
  <si>
    <t>Berechnung mit Excel-Funktion</t>
  </si>
  <si>
    <t>65te Wurzel aus dem Produkt</t>
  </si>
  <si>
    <t xml:space="preserve">Zur Kontrolle (letzte Tabellenspalte) kann dem Startwert, also dem Bewegungswert aus dem Jahr 1947 die jährliche Änderung zugerechnet werden. Daraus muss (unter Berücksichtigung ausreichend vieler Nachkommastellen, der aktuelle Bewegungsstand des Gletschers an der Burgstalllinie resultieren, der 12,5 Meter beträgt. </t>
  </si>
  <si>
    <t xml:space="preserve">Weder aus den Änderungen zwischen den einzelnen Jahren auf Basis der Absolutzahlen, noch aus den jährlichen Änderungsraten lässt sich auf einen Blick unmittelbar ein Durchschnittswert ablesen. Um diese durchschnittliche Veränderung und damit die Bewegung des Gletschers über den gesamten Zeitraum beurteilen zu können, bedarf es der Anwendung des geometrischen Mittels. 
Der erste Schritt und damit die Grundlage zur Ermittlung des geometrischen Mittels bildet die Berechnung der Wachstumsfaktoren. Diese gehen aus den jährlichen Wachstums- bzw. Änderungsraten hervor: Der jährlich Wachstumsfaktor entspricht der jährlichen Wachstumsrate ausgehend vom Wert 1. Der Einsatz von Wachstumsfaktoren für die Berechnung des geometrischen Mittels umgeht dabei die Problematik des Wurzelziehens aus negativen Werten. </t>
  </si>
  <si>
    <t xml:space="preserve">Bewegung des Gletschers auf Basis der durchschnittlichen jährlichen Bewegung </t>
  </si>
  <si>
    <t>An der Pasterze, dem größten Gletscher der Ostalpen, werden seit dem Jahr 1879 jährlich Messungen durchgeführt. Nachfolgende Tabelle zeigt die durchschnittliche Bewegung des Gletschers pro Jahr am Querprofil der Burgstalllinie. Eine rückläufige Entwicklung der Gletscherbewegung lässt auf abnehmenden Eisnachschub aus dem Nährgebiet und somit auf ein Schwinden des Gletschers schließen, eine positive Entwicklung hingegen auf einen Zuwachs von Schnee im Nährgebiet. Welcher statistische Lageparameter eignet sich, um die Bewegung des Gletschers über den gesamten Zeitraum hinweg zu ermitteln und damit die Situation im Nährgebiet zu bewerten? Wenden Sie diesen Parameter an und bewerten Sie die Entwicklung.</t>
  </si>
  <si>
    <t>Übung 3.2.2.6</t>
  </si>
  <si>
    <r>
      <t>Quelle: Lieb, G.K. (2012):</t>
    </r>
    <r>
      <rPr>
        <i/>
        <sz val="10"/>
        <color theme="1"/>
        <rFont val="Calibri"/>
        <family val="2"/>
        <scheme val="minor"/>
      </rPr>
      <t xml:space="preserve"> Gletschermessungen an der Pasterze. </t>
    </r>
    <r>
      <rPr>
        <sz val="10"/>
        <color theme="1"/>
        <rFont val="Calibri"/>
        <family val="2"/>
        <scheme val="minor"/>
      </rPr>
      <t xml:space="preserve">Institut für Geographie und Raumforschung der Universität Graz. 
http://geographie.uni-graz.at
Sulzer, W. und G.K. Lieb (2009): </t>
    </r>
    <r>
      <rPr>
        <i/>
        <sz val="10"/>
        <color theme="1"/>
        <rFont val="Calibri"/>
        <family val="2"/>
        <scheme val="minor"/>
      </rPr>
      <t xml:space="preserve">Die Gletscher im Wandel der Zeit – Gletschermonitoring am Beispiel der Pasterze. </t>
    </r>
    <r>
      <rPr>
        <sz val="10"/>
        <color theme="1"/>
        <rFont val="Calibri"/>
        <family val="2"/>
        <scheme val="minor"/>
      </rPr>
      <t>In Vermessung &amp; Geoinformation. 3/2009, S. 371– 382.</t>
    </r>
  </si>
  <si>
    <t>Lösung:</t>
  </si>
  <si>
    <t>Die Wachstumsfaktoren dienen als Merkmalswerte, die in die Formel (3.49) eingesetzt werden.</t>
  </si>
  <si>
    <r>
      <rPr>
        <b/>
        <sz val="14"/>
        <color theme="0"/>
        <rFont val="Calibri"/>
        <family val="2"/>
        <scheme val="minor"/>
      </rPr>
      <t>Interpretation:</t>
    </r>
    <r>
      <rPr>
        <sz val="12"/>
        <color theme="0"/>
        <rFont val="Calibri"/>
        <family val="2"/>
        <scheme val="minor"/>
      </rPr>
      <t xml:space="preserve">
Eine durchschnittliche Änderung von 0,98 bedeutet einen durchschnittlichen jährlichen Rückgang der Bewegung um nahezu 2 Prozent (1,79 %). Dieser Wert errechnet sich entspricht der prozentuellen Veränderung der Gletscherbewegung von Jahr zu Jahr, die aus der letzten Tabellenspalte hervorgeht. Die Verringerung der jährlichen Bewegung an der Messlinie unterstreicht damit die Abnahme des Eisnachschubs im Nährgebiet und damit den Rückgang der Pasterze.</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</si>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</sst>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
    <numFmt numFmtId="166" formatCode="#,##0.0000"/>
  </numFmts>
  <fonts count="15"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2"/>
      <color theme="0"/>
      <name val="Calibri"/>
      <family val="2"/>
      <scheme val="minor"/>
    </font>
    <font>
      <sz val="10"/>
      <color theme="1"/>
      <name val="Calibri"/>
      <family val="2"/>
      <scheme val="minor"/>
    </font>
    <font>
      <i/>
      <sz val="10"/>
      <color theme="1"/>
      <name val="Calibri"/>
      <family val="2"/>
      <scheme val="minor"/>
    </font>
    <font>
      <i/>
      <sz val="12"/>
      <color theme="0" tint="-0.499984740745262"/>
      <name val="Calibri"/>
      <family val="2"/>
      <scheme val="minor"/>
    </font>
  </fonts>
  <fills count="9">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4"/>
        <bgColor indexed="64"/>
      </patternFill>
    </fill>
    <fill>
      <patternFill patternType="solid">
        <fgColor theme="4" tint="0.59999389629810485"/>
        <bgColor theme="4" tint="0.79998168889431442"/>
      </patternFill>
    </fill>
  </fills>
  <borders count="6">
    <border>
      <left/>
      <right/>
      <top/>
      <bottom/>
      <diagonal/>
    </border>
    <border>
      <left style="thin">
        <color theme="0"/>
      </left>
      <right style="thin">
        <color theme="0"/>
      </right>
      <top/>
      <bottom style="thick">
        <color theme="0"/>
      </bottom>
      <diagonal/>
    </border>
    <border>
      <left style="thin">
        <color indexed="64"/>
      </left>
      <right/>
      <top/>
      <bottom/>
      <diagonal/>
    </border>
    <border>
      <left style="thin">
        <color theme="0"/>
      </left>
      <right/>
      <top/>
      <bottom style="thick">
        <color theme="0"/>
      </bottom>
      <diagonal/>
    </border>
    <border>
      <left style="double">
        <color theme="0"/>
      </left>
      <right/>
      <top/>
      <bottom/>
      <diagonal/>
    </border>
    <border>
      <left style="double">
        <color theme="0"/>
      </left>
      <right style="thin">
        <color theme="0"/>
      </right>
      <top/>
      <bottom style="thick">
        <color theme="0"/>
      </bottom>
      <diagonal/>
    </border>
  </borders>
  <cellStyleXfs count="4">
    <xf numFmtId="0" fontId="0" fillId="0" borderId="0"/>
    <xf numFmtId="0" fontId="4" fillId="2" borderId="0" applyNumberFormat="0" applyBorder="0" applyAlignment="0" applyProtection="0"/>
    <xf numFmtId="0" fontId="3" fillId="3" borderId="0" applyNumberFormat="0" applyBorder="0" applyAlignment="0" applyProtection="0"/>
    <xf numFmtId="0" fontId="8" fillId="0" borderId="0"/>
  </cellStyleXfs>
  <cellXfs count="34">
    <xf numFmtId="0" fontId="0" fillId="0" borderId="0" xfId="0"/>
    <xf numFmtId="0" fontId="6" fillId="0" borderId="0" xfId="0" applyFont="1" applyAlignment="1" applyProtection="1">
      <alignment horizontal="center" vertical="center"/>
      <protection locked="0"/>
    </xf>
    <xf numFmtId="0" fontId="6" fillId="0" borderId="0" xfId="0" applyFont="1" applyAlignment="1" applyProtection="1">
      <alignment vertical="center" wrapText="1"/>
      <protection locked="0"/>
    </xf>
    <xf numFmtId="0" fontId="0" fillId="0" borderId="0" xfId="0" applyFill="1" applyBorder="1"/>
    <xf numFmtId="0" fontId="6" fillId="0" borderId="0" xfId="0" applyFont="1" applyAlignment="1" applyProtection="1">
      <alignment horizontal="center" vertical="center" wrapText="1"/>
      <protection locked="0"/>
    </xf>
    <xf numFmtId="0" fontId="9" fillId="4" borderId="1" xfId="0" applyFont="1" applyFill="1" applyBorder="1" applyAlignment="1">
      <alignment horizontal="center" vertical="center" wrapText="1"/>
    </xf>
    <xf numFmtId="0" fontId="0" fillId="0" borderId="0" xfId="0" applyAlignment="1">
      <alignment vertical="top" wrapText="1"/>
    </xf>
    <xf numFmtId="0" fontId="9" fillId="4" borderId="1" xfId="0" applyFont="1" applyFill="1" applyBorder="1" applyAlignment="1">
      <alignment horizontal="center" vertical="center" wrapText="1"/>
    </xf>
    <xf numFmtId="164" fontId="10" fillId="6" borderId="0" xfId="3" applyNumberFormat="1" applyFont="1" applyFill="1" applyBorder="1" applyAlignment="1">
      <alignment horizontal="center" vertical="center" wrapText="1"/>
    </xf>
    <xf numFmtId="164" fontId="10" fillId="5" borderId="0" xfId="3" applyNumberFormat="1" applyFont="1" applyFill="1" applyBorder="1" applyAlignment="1">
      <alignment horizontal="center" vertical="center" wrapText="1"/>
    </xf>
    <xf numFmtId="1" fontId="10" fillId="6" borderId="0" xfId="3" applyNumberFormat="1" applyFont="1" applyFill="1" applyBorder="1" applyAlignment="1">
      <alignment horizontal="center" vertical="center" wrapText="1"/>
    </xf>
    <xf numFmtId="1" fontId="10" fillId="5" borderId="0" xfId="3" applyNumberFormat="1" applyFont="1" applyFill="1" applyBorder="1" applyAlignment="1">
      <alignment horizontal="center" vertical="center" wrapText="1"/>
    </xf>
    <xf numFmtId="164" fontId="14" fillId="6" borderId="0" xfId="3" applyNumberFormat="1" applyFont="1" applyFill="1" applyBorder="1" applyAlignment="1">
      <alignment horizontal="center" vertical="center" wrapText="1"/>
    </xf>
    <xf numFmtId="164" fontId="14" fillId="8" borderId="0" xfId="3" applyNumberFormat="1" applyFont="1" applyFill="1" applyBorder="1" applyAlignment="1">
      <alignment horizontal="center" vertical="center" wrapText="1"/>
    </xf>
    <xf numFmtId="165" fontId="0" fillId="0" borderId="0" xfId="0" applyNumberFormat="1"/>
    <xf numFmtId="0" fontId="9" fillId="4" borderId="1" xfId="0" applyFont="1" applyFill="1" applyBorder="1" applyAlignment="1">
      <alignment horizontal="center" vertical="center" wrapText="1"/>
    </xf>
    <xf numFmtId="0" fontId="9" fillId="4" borderId="3" xfId="0" applyFont="1" applyFill="1" applyBorder="1" applyAlignment="1">
      <alignment horizontal="center" vertical="center" wrapText="1"/>
    </xf>
    <xf numFmtId="166" fontId="10" fillId="6" borderId="0" xfId="3" applyNumberFormat="1" applyFont="1" applyFill="1" applyBorder="1" applyAlignment="1">
      <alignment horizontal="center" vertical="center" wrapText="1"/>
    </xf>
    <xf numFmtId="166" fontId="10" fillId="5" borderId="0" xfId="3" applyNumberFormat="1" applyFont="1" applyFill="1" applyBorder="1" applyAlignment="1">
      <alignment horizontal="center" vertical="center" wrapText="1"/>
    </xf>
    <xf numFmtId="0" fontId="9" fillId="4" borderId="5" xfId="0" applyFont="1" applyFill="1" applyBorder="1" applyAlignment="1">
      <alignment horizontal="center" vertical="center" wrapText="1"/>
    </xf>
    <xf numFmtId="164" fontId="10" fillId="6" borderId="4" xfId="3" applyNumberFormat="1" applyFont="1" applyFill="1" applyBorder="1" applyAlignment="1">
      <alignment horizontal="center" vertical="center" wrapText="1"/>
    </xf>
    <xf numFmtId="164" fontId="10" fillId="5" borderId="4" xfId="3" applyNumberFormat="1" applyFont="1" applyFill="1" applyBorder="1" applyAlignment="1">
      <alignment horizontal="center" vertical="center" wrapText="1"/>
    </xf>
    <xf numFmtId="0" fontId="6" fillId="0" borderId="0" xfId="0" applyFont="1"/>
    <xf numFmtId="0" fontId="6" fillId="0" borderId="0" xfId="0" applyFont="1" applyAlignment="1">
      <alignment wrapText="1"/>
    </xf>
    <xf numFmtId="0" fontId="7" fillId="2" borderId="0" xfId="1" applyFont="1" applyAlignment="1">
      <alignment horizontal="left" vertical="center" wrapText="1"/>
    </xf>
    <xf numFmtId="0" fontId="2" fillId="3" borderId="2" xfId="2" applyNumberFormat="1" applyFont="1" applyBorder="1" applyAlignment="1">
      <alignment horizontal="left" vertical="center" wrapText="1"/>
    </xf>
    <xf numFmtId="0" fontId="6" fillId="3" borderId="0" xfId="2" applyNumberFormat="1" applyFont="1" applyBorder="1" applyAlignment="1">
      <alignment horizontal="left" vertical="center" wrapText="1"/>
    </xf>
    <xf numFmtId="0" fontId="12" fillId="0" borderId="0" xfId="0" applyFont="1" applyAlignment="1">
      <alignment horizontal="left" vertical="top" wrapText="1"/>
    </xf>
    <xf numFmtId="0" fontId="5" fillId="2" borderId="0" xfId="1" applyFont="1" applyBorder="1" applyAlignment="1">
      <alignment horizontal="left" vertical="center" wrapText="1"/>
    </xf>
    <xf numFmtId="0" fontId="1" fillId="3" borderId="2" xfId="2" applyNumberFormat="1" applyFont="1" applyBorder="1" applyAlignment="1">
      <alignment horizontal="left" vertical="center" wrapText="1"/>
    </xf>
    <xf numFmtId="0" fontId="6" fillId="3" borderId="2" xfId="2" applyNumberFormat="1" applyFont="1" applyBorder="1" applyAlignment="1">
      <alignment horizontal="left" vertical="center" wrapText="1"/>
    </xf>
    <xf numFmtId="0" fontId="6" fillId="0" borderId="0" xfId="0" applyFont="1" applyAlignment="1">
      <alignment horizontal="left" vertical="top" wrapText="1"/>
    </xf>
    <xf numFmtId="0" fontId="11" fillId="7" borderId="2" xfId="2" applyNumberFormat="1" applyFont="1" applyFill="1" applyBorder="1" applyAlignment="1">
      <alignment horizontal="justify" vertical="center" wrapText="1"/>
    </xf>
    <xf numFmtId="0" fontId="11" fillId="7" borderId="0" xfId="2" applyNumberFormat="1" applyFont="1" applyFill="1" applyBorder="1" applyAlignment="1">
      <alignment horizontal="justify" vertical="center" wrapText="1"/>
    </xf>
  </cellXfs>
  <cellStyles count="4">
    <cellStyle name="40 % - Akzent1" xfId="2" builtinId="31"/>
    <cellStyle name="Akzent1" xfId="1" builtinId="29"/>
    <cellStyle name="Standard" xfId="0" builtinId="0"/>
    <cellStyle name="Standard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1373187</xdr:colOff>
      <xdr:row>2</xdr:row>
      <xdr:rowOff>1</xdr:rowOff>
    </xdr:from>
    <xdr:to>
      <xdr:col>9</xdr:col>
      <xdr:colOff>35457</xdr:colOff>
      <xdr:row>7</xdr:row>
      <xdr:rowOff>714375</xdr:rowOff>
    </xdr:to>
    <xdr:grpSp>
      <xdr:nvGrpSpPr>
        <xdr:cNvPr id="5" name="Gruppieren 4"/>
        <xdr:cNvGrpSpPr/>
      </xdr:nvGrpSpPr>
      <xdr:grpSpPr>
        <a:xfrm>
          <a:off x="8278812" y="571501"/>
          <a:ext cx="4186770" cy="3262312"/>
          <a:chOff x="8270874" y="555625"/>
          <a:chExt cx="4186770" cy="3325811"/>
        </a:xfrm>
      </xdr:grpSpPr>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70876" y="555625"/>
            <a:ext cx="4186768" cy="2794000"/>
          </a:xfrm>
          <a:prstGeom prst="rect">
            <a:avLst/>
          </a:prstGeom>
        </xdr:spPr>
      </xdr:pic>
      <xdr:sp macro="" textlink="">
        <xdr:nvSpPr>
          <xdr:cNvPr id="4" name="Textfeld 3"/>
          <xdr:cNvSpPr txBox="1"/>
        </xdr:nvSpPr>
        <xdr:spPr>
          <a:xfrm>
            <a:off x="8270874" y="3357561"/>
            <a:ext cx="4111626" cy="523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tlCol="0" anchor="t"/>
          <a:lstStyle/>
          <a:p>
            <a:r>
              <a:rPr lang="de-AT" sz="1100"/>
              <a:t>Gletschermessung an der Pasterze. Im Bild: M. Avian und R. Schwarzl </a:t>
            </a:r>
          </a:p>
          <a:p>
            <a:r>
              <a:rPr lang="de-AT" sz="1100"/>
              <a:t>Foto:</a:t>
            </a:r>
            <a:r>
              <a:rPr lang="de-AT" sz="1100" baseline="0"/>
              <a:t> G.K. Lieb, 2012</a:t>
            </a:r>
            <a:endParaRPr lang="de-AT" sz="1100"/>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19049</xdr:colOff>
      <xdr:row>80</xdr:row>
      <xdr:rowOff>7144</xdr:rowOff>
    </xdr:from>
    <xdr:ext cx="5942013" cy="814005"/>
    <mc:AlternateContent xmlns:mc="http://schemas.openxmlformats.org/markup-compatibility/2006" xmlns:a14="http://schemas.microsoft.com/office/drawing/2010/main">
      <mc:Choice Requires="a14">
        <xdr:sp macro="" textlink="">
          <xdr:nvSpPr>
            <xdr:cNvPr id="2" name="Textfeld 1"/>
            <xdr:cNvSpPr txBox="1"/>
          </xdr:nvSpPr>
          <xdr:spPr>
            <a:xfrm>
              <a:off x="2781299" y="21192332"/>
              <a:ext cx="5942013" cy="814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bar>
                          <m:barPr>
                            <m:pos m:val="top"/>
                            <m:ctrlPr>
                              <a:rPr lang="de-AT" sz="1100" i="1">
                                <a:solidFill>
                                  <a:schemeClr val="tx1"/>
                                </a:solidFill>
                                <a:effectLst/>
                                <a:latin typeface="Cambria Math"/>
                                <a:ea typeface="+mn-ea"/>
                                <a:cs typeface="+mn-cs"/>
                              </a:rPr>
                            </m:ctrlPr>
                          </m:barPr>
                          <m:e>
                            <m:r>
                              <a:rPr lang="de-AT" sz="1100" i="1">
                                <a:solidFill>
                                  <a:schemeClr val="tx1"/>
                                </a:solidFill>
                                <a:effectLst/>
                                <a:latin typeface="Cambria Math"/>
                                <a:ea typeface="+mn-ea"/>
                                <a:cs typeface="+mn-cs"/>
                              </a:rPr>
                              <m:t>𝑥</m:t>
                            </m:r>
                          </m:e>
                        </m:bar>
                      </m:e>
                      <m:sub>
                        <m:r>
                          <a:rPr lang="de-AT" sz="1100" i="1">
                            <a:solidFill>
                              <a:schemeClr val="tx1"/>
                            </a:solidFill>
                            <a:effectLst/>
                            <a:latin typeface="Cambria Math"/>
                            <a:ea typeface="+mn-ea"/>
                            <a:cs typeface="+mn-cs"/>
                          </a:rPr>
                          <m:t>𝐺</m:t>
                        </m:r>
                      </m:sub>
                    </m:sSub>
                    <m:r>
                      <a:rPr lang="de-AT" sz="1100">
                        <a:solidFill>
                          <a:schemeClr val="tx1"/>
                        </a:solidFill>
                        <a:effectLst/>
                        <a:latin typeface="Cambria Math"/>
                        <a:ea typeface="+mn-ea"/>
                        <a:cs typeface="+mn-cs"/>
                      </a:rPr>
                      <m:t>=</m:t>
                    </m:r>
                    <m:rad>
                      <m:radPr>
                        <m:ctrlPr>
                          <a:rPr lang="de-AT" sz="1100" i="1">
                            <a:solidFill>
                              <a:schemeClr val="tx1"/>
                            </a:solidFill>
                            <a:effectLst/>
                            <a:latin typeface="Cambria Math"/>
                            <a:ea typeface="+mn-ea"/>
                            <a:cs typeface="+mn-cs"/>
                          </a:rPr>
                        </m:ctrlPr>
                      </m:radPr>
                      <m:deg>
                        <m:r>
                          <a:rPr lang="de-AT" sz="1100" i="1">
                            <a:solidFill>
                              <a:schemeClr val="tx1"/>
                            </a:solidFill>
                            <a:effectLst/>
                            <a:latin typeface="Cambria Math"/>
                            <a:ea typeface="+mn-ea"/>
                            <a:cs typeface="+mn-cs"/>
                          </a:rPr>
                          <m:t>𝑛</m:t>
                        </m:r>
                      </m:deg>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1</m:t>
                            </m:r>
                          </m:sub>
                        </m:sSub>
                        <m:r>
                          <a:rPr lang="de-AT" sz="1100" i="1">
                            <a:solidFill>
                              <a:schemeClr val="tx1"/>
                            </a:solidFill>
                            <a:effectLst/>
                            <a:latin typeface="Cambria Math"/>
                            <a:ea typeface="Cambria Math"/>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2</m:t>
                            </m:r>
                          </m:sub>
                        </m:sSub>
                        <m:r>
                          <a:rPr lang="de-AT" sz="1100" i="1">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𝑛</m:t>
                            </m:r>
                          </m:sub>
                        </m:sSub>
                      </m:e>
                    </m:rad>
                    <m:r>
                      <a:rPr lang="de-AT" sz="1100" i="1">
                        <a:solidFill>
                          <a:schemeClr val="tx1"/>
                        </a:solidFill>
                        <a:effectLst/>
                        <a:latin typeface="Cambria Math"/>
                        <a:ea typeface="+mn-ea"/>
                        <a:cs typeface="+mn-cs"/>
                      </a:rPr>
                      <m:t>=</m:t>
                    </m:r>
                  </m:oMath>
                </m:oMathPara>
              </a14:m>
              <a:endParaRPr lang="de-DE" sz="1100">
                <a:solidFill>
                  <a:schemeClr val="tx1"/>
                </a:solidFill>
                <a:effectLst/>
                <a:ea typeface="+mn-ea"/>
                <a:cs typeface="+mn-cs"/>
              </a:endParaRPr>
            </a:p>
            <a:p>
              <a:endParaRPr lang="de-DE" sz="1100">
                <a:solidFill>
                  <a:schemeClr val="tx1"/>
                </a:solidFill>
                <a:effectLs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left"/>
                  </m:oMathParaPr>
                  <m:oMath xmlns:m="http://schemas.openxmlformats.org/officeDocument/2006/math">
                    <m:r>
                      <a:rPr lang="de-DE" sz="1100" b="0" i="0">
                        <a:solidFill>
                          <a:schemeClr val="tx1"/>
                        </a:solidFill>
                        <a:effectLst/>
                        <a:latin typeface="Cambria Math"/>
                        <a:ea typeface="+mn-ea"/>
                        <a:cs typeface="+mn-cs"/>
                      </a:rPr>
                      <m:t>=</m:t>
                    </m:r>
                    <m:rad>
                      <m:radPr>
                        <m:ctrlPr>
                          <a:rPr lang="de-AT" sz="1100" i="1">
                            <a:solidFill>
                              <a:schemeClr val="tx1"/>
                            </a:solidFill>
                            <a:effectLst/>
                            <a:latin typeface="Cambria Math"/>
                            <a:ea typeface="+mn-ea"/>
                            <a:cs typeface="+mn-cs"/>
                          </a:rPr>
                        </m:ctrlPr>
                      </m:radPr>
                      <m:deg>
                        <m:r>
                          <a:rPr lang="de-DE" sz="1100" b="0" i="1">
                            <a:solidFill>
                              <a:schemeClr val="tx1"/>
                            </a:solidFill>
                            <a:effectLst/>
                            <a:latin typeface="Cambria Math"/>
                            <a:ea typeface="+mn-ea"/>
                            <a:cs typeface="+mn-cs"/>
                          </a:rPr>
                          <m:t>65</m:t>
                        </m:r>
                      </m:deg>
                      <m:e>
                        <m:r>
                          <a:rPr lang="de-DE" sz="1100" b="0" i="1">
                            <a:solidFill>
                              <a:schemeClr val="tx1"/>
                            </a:solidFill>
                            <a:effectLst/>
                            <a:latin typeface="Cambria Math"/>
                            <a:ea typeface="+mn-ea"/>
                            <a:cs typeface="+mn-cs"/>
                          </a:rPr>
                          <m:t>0,8177</m:t>
                        </m:r>
                        <m:r>
                          <a:rPr lang="de-AT" sz="1100" i="1">
                            <a:solidFill>
                              <a:schemeClr val="tx1"/>
                            </a:solidFill>
                            <a:effectLst/>
                            <a:latin typeface="Cambria Math"/>
                            <a:ea typeface="+mn-ea"/>
                            <a:cs typeface="+mn-cs"/>
                          </a:rPr>
                          <m:t>∙</m:t>
                        </m:r>
                        <m:r>
                          <a:rPr lang="de-DE" sz="1100" b="0" i="1">
                            <a:solidFill>
                              <a:schemeClr val="tx1"/>
                            </a:solidFill>
                            <a:effectLst/>
                            <a:latin typeface="Cambria Math"/>
                            <a:ea typeface="+mn-ea"/>
                            <a:cs typeface="+mn-cs"/>
                          </a:rPr>
                          <m:t>1,0904</m:t>
                        </m:r>
                        <m:r>
                          <a:rPr lang="de-AT" sz="1100" i="1">
                            <a:solidFill>
                              <a:schemeClr val="tx1"/>
                            </a:solidFill>
                            <a:effectLst/>
                            <a:latin typeface="Cambria Math"/>
                            <a:ea typeface="+mn-ea"/>
                            <a:cs typeface="+mn-cs"/>
                          </a:rPr>
                          <m:t>∙</m:t>
                        </m:r>
                        <m:r>
                          <a:rPr lang="de-DE" sz="1100" b="0" i="1">
                            <a:solidFill>
                              <a:schemeClr val="tx1"/>
                            </a:solidFill>
                            <a:effectLst/>
                            <a:latin typeface="Cambria Math"/>
                            <a:ea typeface="+mn-ea"/>
                            <a:cs typeface="+mn-cs"/>
                          </a:rPr>
                          <m:t>0,9613</m:t>
                        </m:r>
                        <m:r>
                          <a:rPr lang="de-AT" sz="1100" i="1">
                            <a:solidFill>
                              <a:schemeClr val="tx1"/>
                            </a:solidFill>
                            <a:effectLst/>
                            <a:latin typeface="Cambria Math"/>
                            <a:ea typeface="+mn-ea"/>
                            <a:cs typeface="+mn-cs"/>
                          </a:rPr>
                          <m:t>∙</m:t>
                        </m:r>
                        <m:r>
                          <a:rPr lang="de-DE" sz="1100" b="0" i="1">
                            <a:solidFill>
                              <a:schemeClr val="tx1"/>
                            </a:solidFill>
                            <a:effectLst/>
                            <a:latin typeface="Cambria Math"/>
                            <a:ea typeface="+mn-ea"/>
                            <a:cs typeface="+mn-cs"/>
                          </a:rPr>
                          <m:t>…</m:t>
                        </m:r>
                        <m:r>
                          <a:rPr lang="de-AT" sz="1100" i="1">
                            <a:solidFill>
                              <a:schemeClr val="tx1"/>
                            </a:solidFill>
                            <a:effectLst/>
                            <a:latin typeface="Cambria Math"/>
                            <a:ea typeface="+mn-ea"/>
                            <a:cs typeface="+mn-cs"/>
                          </a:rPr>
                          <m:t>∙</m:t>
                        </m:r>
                        <m:r>
                          <a:rPr lang="de-DE" sz="1100" b="0" i="1">
                            <a:solidFill>
                              <a:schemeClr val="tx1"/>
                            </a:solidFill>
                            <a:effectLst/>
                            <a:latin typeface="Cambria Math"/>
                            <a:ea typeface="+mn-ea"/>
                            <a:cs typeface="+mn-cs"/>
                          </a:rPr>
                          <m:t>0,8446</m:t>
                        </m:r>
                      </m:e>
                    </m:rad>
                    <m:r>
                      <a:rPr lang="de-AT" sz="1100" i="1">
                        <a:solidFill>
                          <a:schemeClr val="tx1"/>
                        </a:solidFill>
                        <a:effectLst/>
                        <a:latin typeface="Cambria Math"/>
                        <a:ea typeface="+mn-ea"/>
                        <a:cs typeface="+mn-cs"/>
                      </a:rPr>
                      <m:t>=</m:t>
                    </m:r>
                    <m:rad>
                      <m:radPr>
                        <m:ctrlPr>
                          <a:rPr lang="de-AT" sz="1100" i="1">
                            <a:solidFill>
                              <a:schemeClr val="tx1"/>
                            </a:solidFill>
                            <a:effectLst/>
                            <a:latin typeface="Cambria Math"/>
                            <a:ea typeface="+mn-ea"/>
                            <a:cs typeface="+mn-cs"/>
                          </a:rPr>
                        </m:ctrlPr>
                      </m:radPr>
                      <m:deg>
                        <m:r>
                          <a:rPr lang="de-DE" sz="1100" b="0" i="1">
                            <a:solidFill>
                              <a:schemeClr val="tx1"/>
                            </a:solidFill>
                            <a:effectLst/>
                            <a:latin typeface="Cambria Math"/>
                            <a:ea typeface="+mn-ea"/>
                            <a:cs typeface="+mn-cs"/>
                          </a:rPr>
                          <m:t>65</m:t>
                        </m:r>
                      </m:deg>
                      <m:e>
                        <m:r>
                          <a:rPr lang="de-DE" sz="1100" b="0" i="1">
                            <a:solidFill>
                              <a:schemeClr val="tx1"/>
                            </a:solidFill>
                            <a:effectLst/>
                            <a:latin typeface="Cambria Math"/>
                            <a:ea typeface="+mn-ea"/>
                            <a:cs typeface="+mn-cs"/>
                          </a:rPr>
                          <m:t>0,3079</m:t>
                        </m:r>
                      </m:e>
                    </m:rad>
                    <m:r>
                      <a:rPr lang="de-DE" sz="1100" b="0" i="1">
                        <a:solidFill>
                          <a:schemeClr val="tx1"/>
                        </a:solidFill>
                        <a:effectLst/>
                        <a:latin typeface="Cambria Math"/>
                        <a:ea typeface="+mn-ea"/>
                        <a:cs typeface="+mn-cs"/>
                      </a:rPr>
                      <m:t>=0,98</m:t>
                    </m:r>
                  </m:oMath>
                </m:oMathPara>
              </a14:m>
              <a:endParaRPr lang="de-AT">
                <a:effectLst/>
              </a:endParaRPr>
            </a:p>
            <a:p>
              <a:endParaRPr lang="de-AT" sz="1100"/>
            </a:p>
          </xdr:txBody>
        </xdr:sp>
      </mc:Choice>
      <mc:Fallback xmlns="">
        <xdr:sp macro="" textlink="">
          <xdr:nvSpPr>
            <xdr:cNvPr id="2" name="Textfeld 1"/>
            <xdr:cNvSpPr txBox="1"/>
          </xdr:nvSpPr>
          <xdr:spPr>
            <a:xfrm>
              <a:off x="2781299" y="21192332"/>
              <a:ext cx="5942013" cy="814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mn-lt"/>
                  <a:ea typeface="+mn-ea"/>
                  <a:cs typeface="+mn-cs"/>
                </a:rPr>
                <a:t>¯𝑥_𝐺=√(𝑛&amp;𝑥_1</a:t>
              </a:r>
              <a:r>
                <a:rPr lang="de-AT" sz="1100" i="0">
                  <a:solidFill>
                    <a:schemeClr val="tx1"/>
                  </a:solidFill>
                  <a:effectLst/>
                  <a:latin typeface="Cambria Math"/>
                  <a:ea typeface="Cambria Math"/>
                  <a:cs typeface="+mn-cs"/>
                </a:rPr>
                <a:t>∙</a:t>
              </a:r>
              <a:r>
                <a:rPr lang="de-AT" sz="1100" i="0">
                  <a:solidFill>
                    <a:schemeClr val="tx1"/>
                  </a:solidFill>
                  <a:effectLst/>
                  <a:latin typeface="+mn-lt"/>
                  <a:ea typeface="+mn-ea"/>
                  <a:cs typeface="+mn-cs"/>
                </a:rPr>
                <a:t>𝑥_2∙…∙𝑥_𝑛 )=</a:t>
              </a:r>
              <a:endParaRPr lang="de-DE" sz="1100">
                <a:solidFill>
                  <a:schemeClr val="tx1"/>
                </a:solidFill>
                <a:effectLst/>
                <a:ea typeface="+mn-ea"/>
                <a:cs typeface="+mn-cs"/>
              </a:endParaRPr>
            </a:p>
            <a:p>
              <a:pPr/>
              <a:endParaRPr lang="de-DE" sz="1100">
                <a:solidFill>
                  <a:schemeClr val="tx1"/>
                </a:solidFill>
                <a:effectLs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100" b="0" i="0">
                  <a:solidFill>
                    <a:schemeClr val="tx1"/>
                  </a:solidFill>
                  <a:effectLst/>
                  <a:latin typeface="Cambria Math"/>
                  <a:ea typeface="+mn-ea"/>
                  <a:cs typeface="+mn-cs"/>
                </a:rPr>
                <a:t>=</a:t>
              </a:r>
              <a:r>
                <a:rPr lang="de-AT" sz="1100" i="0">
                  <a:solidFill>
                    <a:schemeClr val="tx1"/>
                  </a:solidFill>
                  <a:effectLst/>
                  <a:latin typeface="+mn-lt"/>
                  <a:ea typeface="+mn-ea"/>
                  <a:cs typeface="+mn-cs"/>
                </a:rPr>
                <a:t>√(</a:t>
              </a:r>
              <a:r>
                <a:rPr lang="de-DE" sz="1100" b="0" i="0">
                  <a:solidFill>
                    <a:schemeClr val="tx1"/>
                  </a:solidFill>
                  <a:effectLst/>
                  <a:latin typeface="+mn-lt"/>
                  <a:ea typeface="+mn-ea"/>
                  <a:cs typeface="+mn-cs"/>
                </a:rPr>
                <a:t>65&amp;0,8177</a:t>
              </a:r>
              <a:r>
                <a:rPr lang="de-AT" sz="1100" i="0">
                  <a:solidFill>
                    <a:schemeClr val="tx1"/>
                  </a:solidFill>
                  <a:effectLst/>
                  <a:latin typeface="+mn-lt"/>
                  <a:ea typeface="+mn-ea"/>
                  <a:cs typeface="+mn-cs"/>
                </a:rPr>
                <a:t>∙</a:t>
              </a:r>
              <a:r>
                <a:rPr lang="de-DE" sz="1100" b="0" i="0">
                  <a:solidFill>
                    <a:schemeClr val="tx1"/>
                  </a:solidFill>
                  <a:effectLst/>
                  <a:latin typeface="+mn-lt"/>
                  <a:ea typeface="+mn-ea"/>
                  <a:cs typeface="+mn-cs"/>
                </a:rPr>
                <a:t>1,0904</a:t>
              </a:r>
              <a:r>
                <a:rPr lang="de-AT" sz="1100" i="0">
                  <a:solidFill>
                    <a:schemeClr val="tx1"/>
                  </a:solidFill>
                  <a:effectLst/>
                  <a:latin typeface="+mn-lt"/>
                  <a:ea typeface="+mn-ea"/>
                  <a:cs typeface="+mn-cs"/>
                </a:rPr>
                <a:t>∙</a:t>
              </a:r>
              <a:r>
                <a:rPr lang="de-DE" sz="1100" b="0" i="0">
                  <a:solidFill>
                    <a:schemeClr val="tx1"/>
                  </a:solidFill>
                  <a:effectLst/>
                  <a:latin typeface="+mn-lt"/>
                  <a:ea typeface="+mn-ea"/>
                  <a:cs typeface="+mn-cs"/>
                </a:rPr>
                <a:t>0,9613</a:t>
              </a:r>
              <a:r>
                <a:rPr lang="de-AT" sz="1100" i="0">
                  <a:solidFill>
                    <a:schemeClr val="tx1"/>
                  </a:solidFill>
                  <a:effectLst/>
                  <a:latin typeface="+mn-lt"/>
                  <a:ea typeface="+mn-ea"/>
                  <a:cs typeface="+mn-cs"/>
                </a:rPr>
                <a:t>∙</a:t>
              </a:r>
              <a:r>
                <a:rPr lang="de-DE" sz="1100" b="0" i="0">
                  <a:solidFill>
                    <a:schemeClr val="tx1"/>
                  </a:solidFill>
                  <a:effectLst/>
                  <a:latin typeface="+mn-lt"/>
                  <a:ea typeface="+mn-ea"/>
                  <a:cs typeface="+mn-cs"/>
                </a:rPr>
                <a:t>…</a:t>
              </a:r>
              <a:r>
                <a:rPr lang="de-AT" sz="1100" i="0">
                  <a:solidFill>
                    <a:schemeClr val="tx1"/>
                  </a:solidFill>
                  <a:effectLst/>
                  <a:latin typeface="+mn-lt"/>
                  <a:ea typeface="+mn-ea"/>
                  <a:cs typeface="+mn-cs"/>
                </a:rPr>
                <a:t>∙</a:t>
              </a:r>
              <a:r>
                <a:rPr lang="de-DE" sz="1100" b="0" i="0">
                  <a:solidFill>
                    <a:schemeClr val="tx1"/>
                  </a:solidFill>
                  <a:effectLst/>
                  <a:latin typeface="+mn-lt"/>
                  <a:ea typeface="+mn-ea"/>
                  <a:cs typeface="+mn-cs"/>
                </a:rPr>
                <a:t>0,8446</a:t>
              </a:r>
              <a:r>
                <a:rPr lang="de-AT" sz="1100" b="0" i="0">
                  <a:solidFill>
                    <a:schemeClr val="tx1"/>
                  </a:solidFill>
                  <a:effectLst/>
                  <a:latin typeface="+mn-lt"/>
                  <a:ea typeface="+mn-ea"/>
                  <a:cs typeface="+mn-cs"/>
                </a:rPr>
                <a:t>)</a:t>
              </a:r>
              <a:r>
                <a:rPr lang="de-AT" sz="1100" i="0">
                  <a:solidFill>
                    <a:schemeClr val="tx1"/>
                  </a:solidFill>
                  <a:effectLst/>
                  <a:latin typeface="+mn-lt"/>
                  <a:ea typeface="+mn-ea"/>
                  <a:cs typeface="+mn-cs"/>
                </a:rPr>
                <a:t>=√(</a:t>
              </a:r>
              <a:r>
                <a:rPr lang="de-DE" sz="1100" b="0" i="0">
                  <a:solidFill>
                    <a:schemeClr val="tx1"/>
                  </a:solidFill>
                  <a:effectLst/>
                  <a:latin typeface="+mn-lt"/>
                  <a:ea typeface="+mn-ea"/>
                  <a:cs typeface="+mn-cs"/>
                </a:rPr>
                <a:t>65&amp;0,3079</a:t>
              </a:r>
              <a:r>
                <a:rPr lang="de-AT" sz="1100" b="0" i="0">
                  <a:solidFill>
                    <a:schemeClr val="tx1"/>
                  </a:solidFill>
                  <a:effectLst/>
                  <a:latin typeface="+mn-lt"/>
                  <a:ea typeface="+mn-ea"/>
                  <a:cs typeface="+mn-cs"/>
                </a:rPr>
                <a:t>)</a:t>
              </a:r>
              <a:r>
                <a:rPr lang="de-DE" sz="1100" b="0" i="0">
                  <a:solidFill>
                    <a:schemeClr val="tx1"/>
                  </a:solidFill>
                  <a:effectLst/>
                  <a:latin typeface="Cambria Math"/>
                  <a:ea typeface="+mn-ea"/>
                  <a:cs typeface="+mn-cs"/>
                </a:rPr>
                <a:t>=0,98</a:t>
              </a:r>
              <a:endParaRPr lang="de-AT">
                <a:effectLst/>
              </a:endParaRPr>
            </a:p>
            <a:p>
              <a:pPr/>
              <a:endParaRPr lang="de-AT" sz="1100"/>
            </a:p>
          </xdr:txBody>
        </xdr:sp>
      </mc:Fallback>
    </mc:AlternateContent>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2"/>
  <sheetViews>
    <sheetView tabSelected="1" zoomScale="120" zoomScaleNormal="120" workbookViewId="0">
      <selection sqref="A1:B1"/>
    </sheetView>
  </sheetViews>
  <sheetFormatPr baseColWidth="10" defaultColWidth="9.140625" defaultRowHeight="15" x14ac:dyDescent="0.25"/>
  <cols>
    <col min="1" max="10" width="20.7109375" customWidth="1"/>
  </cols>
  <sheetData>
    <row r="1" spans="1:5" ht="30" customHeight="1" x14ac:dyDescent="0.25">
      <c r="A1" s="28" t="s">
        <v>23</v>
      </c>
      <c r="B1" s="28"/>
      <c r="C1" t="s">
        <v>28</v>
      </c>
    </row>
    <row r="3" spans="1:5" ht="123" customHeight="1" x14ac:dyDescent="0.25">
      <c r="A3" s="25" t="s">
        <v>22</v>
      </c>
      <c r="B3" s="26"/>
      <c r="C3" s="26"/>
      <c r="D3" s="26"/>
      <c r="E3" s="26"/>
    </row>
    <row r="4" spans="1:5" ht="18.75" customHeight="1" x14ac:dyDescent="0.25">
      <c r="D4" s="3"/>
    </row>
    <row r="5" spans="1:5" ht="21" customHeight="1" x14ac:dyDescent="0.25">
      <c r="A5" s="24" t="s">
        <v>0</v>
      </c>
      <c r="B5" s="24"/>
      <c r="C5" s="24"/>
      <c r="D5" s="24"/>
      <c r="E5" s="24"/>
    </row>
    <row r="6" spans="1:5" ht="18" customHeight="1" x14ac:dyDescent="0.25">
      <c r="A6" s="2"/>
      <c r="B6" s="1"/>
      <c r="C6" s="4"/>
      <c r="D6" s="4"/>
      <c r="E6" s="4"/>
    </row>
    <row r="7" spans="1:5" ht="19.5" customHeight="1" x14ac:dyDescent="0.25">
      <c r="A7" s="2"/>
      <c r="B7" s="1"/>
      <c r="C7" s="4"/>
      <c r="D7" s="4"/>
      <c r="E7" s="4"/>
    </row>
    <row r="8" spans="1:5" ht="70.5" customHeight="1" thickBot="1" x14ac:dyDescent="0.3">
      <c r="A8" s="15" t="s">
        <v>1</v>
      </c>
      <c r="B8" s="15" t="s">
        <v>12</v>
      </c>
    </row>
    <row r="9" spans="1:5" ht="17.100000000000001" customHeight="1" thickTop="1" x14ac:dyDescent="0.25">
      <c r="A9" s="10">
        <v>1947</v>
      </c>
      <c r="B9" s="8">
        <v>40.6</v>
      </c>
    </row>
    <row r="10" spans="1:5" ht="17.100000000000001" customHeight="1" x14ac:dyDescent="0.25">
      <c r="A10" s="11">
        <v>1948</v>
      </c>
      <c r="B10" s="9">
        <v>33.200000000000003</v>
      </c>
    </row>
    <row r="11" spans="1:5" ht="17.100000000000001" customHeight="1" x14ac:dyDescent="0.25">
      <c r="A11" s="10">
        <v>1949</v>
      </c>
      <c r="B11" s="8">
        <v>36.200000000000003</v>
      </c>
    </row>
    <row r="12" spans="1:5" ht="17.100000000000001" customHeight="1" x14ac:dyDescent="0.25">
      <c r="A12" s="11">
        <v>1950</v>
      </c>
      <c r="B12" s="9">
        <v>34.799999999999997</v>
      </c>
    </row>
    <row r="13" spans="1:5" ht="17.100000000000001" customHeight="1" x14ac:dyDescent="0.25">
      <c r="A13" s="10">
        <v>1951</v>
      </c>
      <c r="B13" s="8">
        <v>36</v>
      </c>
    </row>
    <row r="14" spans="1:5" ht="17.100000000000001" customHeight="1" x14ac:dyDescent="0.25">
      <c r="A14" s="11">
        <v>1952</v>
      </c>
      <c r="B14" s="9">
        <v>34.5</v>
      </c>
    </row>
    <row r="15" spans="1:5" ht="17.100000000000001" customHeight="1" x14ac:dyDescent="0.25">
      <c r="A15" s="10">
        <v>1953</v>
      </c>
      <c r="B15" s="8">
        <v>32.9</v>
      </c>
    </row>
    <row r="16" spans="1:5" ht="17.100000000000001" customHeight="1" x14ac:dyDescent="0.25">
      <c r="A16" s="11">
        <v>1954</v>
      </c>
      <c r="B16" s="9">
        <v>33.200000000000003</v>
      </c>
    </row>
    <row r="17" spans="1:2" ht="17.100000000000001" customHeight="1" x14ac:dyDescent="0.25">
      <c r="A17" s="10">
        <v>1955</v>
      </c>
      <c r="B17" s="8">
        <v>30.7</v>
      </c>
    </row>
    <row r="18" spans="1:2" ht="17.100000000000001" customHeight="1" x14ac:dyDescent="0.25">
      <c r="A18" s="11">
        <v>1956</v>
      </c>
      <c r="B18" s="9">
        <v>33</v>
      </c>
    </row>
    <row r="19" spans="1:2" ht="17.100000000000001" customHeight="1" x14ac:dyDescent="0.25">
      <c r="A19" s="10" t="s">
        <v>2</v>
      </c>
      <c r="B19" s="12">
        <v>35.65</v>
      </c>
    </row>
    <row r="20" spans="1:2" ht="17.100000000000001" customHeight="1" x14ac:dyDescent="0.25">
      <c r="A20" s="11">
        <v>1958</v>
      </c>
      <c r="B20" s="9">
        <v>38.299999999999997</v>
      </c>
    </row>
    <row r="21" spans="1:2" ht="17.100000000000001" customHeight="1" x14ac:dyDescent="0.25">
      <c r="A21" s="10">
        <v>1959</v>
      </c>
      <c r="B21" s="8">
        <v>36.200000000000003</v>
      </c>
    </row>
    <row r="22" spans="1:2" ht="17.100000000000001" customHeight="1" x14ac:dyDescent="0.25">
      <c r="A22" s="11">
        <v>1960</v>
      </c>
      <c r="B22" s="9">
        <v>36.5</v>
      </c>
    </row>
    <row r="23" spans="1:2" ht="17.100000000000001" customHeight="1" x14ac:dyDescent="0.25">
      <c r="A23" s="10">
        <v>1961</v>
      </c>
      <c r="B23" s="8">
        <v>36.6</v>
      </c>
    </row>
    <row r="24" spans="1:2" ht="17.100000000000001" customHeight="1" x14ac:dyDescent="0.25">
      <c r="A24" s="11">
        <v>1962</v>
      </c>
      <c r="B24" s="9">
        <v>39.1</v>
      </c>
    </row>
    <row r="25" spans="1:2" ht="17.100000000000001" customHeight="1" x14ac:dyDescent="0.25">
      <c r="A25" s="10">
        <v>1963</v>
      </c>
      <c r="B25" s="8">
        <v>41.1</v>
      </c>
    </row>
    <row r="26" spans="1:2" ht="17.100000000000001" customHeight="1" x14ac:dyDescent="0.25">
      <c r="A26" s="11">
        <v>1964</v>
      </c>
      <c r="B26" s="9">
        <v>44.5</v>
      </c>
    </row>
    <row r="27" spans="1:2" ht="17.100000000000001" customHeight="1" x14ac:dyDescent="0.25">
      <c r="A27" s="10" t="s">
        <v>3</v>
      </c>
      <c r="B27" s="12">
        <v>43.15</v>
      </c>
    </row>
    <row r="28" spans="1:2" ht="17.100000000000001" customHeight="1" x14ac:dyDescent="0.25">
      <c r="A28" s="11" t="s">
        <v>4</v>
      </c>
      <c r="B28" s="13">
        <v>43.15</v>
      </c>
    </row>
    <row r="29" spans="1:2" ht="17.100000000000001" customHeight="1" x14ac:dyDescent="0.25">
      <c r="A29" s="10">
        <v>1967</v>
      </c>
      <c r="B29" s="8">
        <v>41.8</v>
      </c>
    </row>
    <row r="30" spans="1:2" ht="17.100000000000001" customHeight="1" x14ac:dyDescent="0.25">
      <c r="A30" s="11" t="s">
        <v>5</v>
      </c>
      <c r="B30" s="13">
        <v>47.349999999999994</v>
      </c>
    </row>
    <row r="31" spans="1:2" ht="17.100000000000001" customHeight="1" x14ac:dyDescent="0.25">
      <c r="A31" s="10">
        <v>1969</v>
      </c>
      <c r="B31" s="8">
        <v>52.9</v>
      </c>
    </row>
    <row r="32" spans="1:2" ht="17.100000000000001" customHeight="1" x14ac:dyDescent="0.25">
      <c r="A32" s="11" t="s">
        <v>6</v>
      </c>
      <c r="B32" s="13">
        <v>52</v>
      </c>
    </row>
    <row r="33" spans="1:2" ht="17.100000000000001" customHeight="1" x14ac:dyDescent="0.25">
      <c r="A33" s="10">
        <v>1971</v>
      </c>
      <c r="B33" s="8">
        <v>51.1</v>
      </c>
    </row>
    <row r="34" spans="1:2" ht="17.100000000000001" customHeight="1" x14ac:dyDescent="0.25">
      <c r="A34" s="11">
        <v>1972</v>
      </c>
      <c r="B34" s="9">
        <v>47.5</v>
      </c>
    </row>
    <row r="35" spans="1:2" ht="17.100000000000001" customHeight="1" x14ac:dyDescent="0.25">
      <c r="A35" s="10">
        <v>1973</v>
      </c>
      <c r="B35" s="8">
        <v>44.4</v>
      </c>
    </row>
    <row r="36" spans="1:2" ht="17.100000000000001" customHeight="1" x14ac:dyDescent="0.25">
      <c r="A36" s="11">
        <v>1974</v>
      </c>
      <c r="B36" s="9">
        <v>46</v>
      </c>
    </row>
    <row r="37" spans="1:2" ht="17.100000000000001" customHeight="1" x14ac:dyDescent="0.25">
      <c r="A37" s="10">
        <v>1975</v>
      </c>
      <c r="B37" s="8">
        <v>44.8</v>
      </c>
    </row>
    <row r="38" spans="1:2" ht="17.100000000000001" customHeight="1" x14ac:dyDescent="0.25">
      <c r="A38" s="11">
        <v>1976</v>
      </c>
      <c r="B38" s="9">
        <v>46.5</v>
      </c>
    </row>
    <row r="39" spans="1:2" ht="17.100000000000001" customHeight="1" x14ac:dyDescent="0.25">
      <c r="A39" s="10">
        <v>1977</v>
      </c>
      <c r="B39" s="8">
        <v>46.2</v>
      </c>
    </row>
    <row r="40" spans="1:2" ht="17.100000000000001" customHeight="1" x14ac:dyDescent="0.25">
      <c r="A40" s="11">
        <v>1978</v>
      </c>
      <c r="B40" s="9">
        <v>46.7</v>
      </c>
    </row>
    <row r="41" spans="1:2" ht="17.100000000000001" customHeight="1" x14ac:dyDescent="0.25">
      <c r="A41" s="10">
        <v>1979</v>
      </c>
      <c r="B41" s="8">
        <v>52.4</v>
      </c>
    </row>
    <row r="42" spans="1:2" ht="17.100000000000001" customHeight="1" x14ac:dyDescent="0.25">
      <c r="A42" s="11">
        <v>1980</v>
      </c>
      <c r="B42" s="9">
        <v>52.9</v>
      </c>
    </row>
    <row r="43" spans="1:2" ht="17.100000000000001" customHeight="1" x14ac:dyDescent="0.25">
      <c r="A43" s="10">
        <v>1981</v>
      </c>
      <c r="B43" s="8">
        <v>55.4</v>
      </c>
    </row>
    <row r="44" spans="1:2" ht="17.100000000000001" customHeight="1" x14ac:dyDescent="0.25">
      <c r="A44" s="11">
        <v>1982</v>
      </c>
      <c r="B44" s="9">
        <v>54.3</v>
      </c>
    </row>
    <row r="45" spans="1:2" ht="17.100000000000001" customHeight="1" x14ac:dyDescent="0.25">
      <c r="A45" s="10">
        <v>1983</v>
      </c>
      <c r="B45" s="8">
        <v>53</v>
      </c>
    </row>
    <row r="46" spans="1:2" ht="17.100000000000001" customHeight="1" x14ac:dyDescent="0.25">
      <c r="A46" s="11">
        <v>1984</v>
      </c>
      <c r="B46" s="9">
        <v>47.7</v>
      </c>
    </row>
    <row r="47" spans="1:2" ht="17.100000000000001" customHeight="1" x14ac:dyDescent="0.25">
      <c r="A47" s="10">
        <v>1985</v>
      </c>
      <c r="B47" s="8">
        <v>48.2</v>
      </c>
    </row>
    <row r="48" spans="1:2" ht="17.100000000000001" customHeight="1" x14ac:dyDescent="0.25">
      <c r="A48" s="11">
        <v>1986</v>
      </c>
      <c r="B48" s="9">
        <v>43.8</v>
      </c>
    </row>
    <row r="49" spans="1:2" ht="17.100000000000001" customHeight="1" x14ac:dyDescent="0.25">
      <c r="A49" s="10">
        <v>1987</v>
      </c>
      <c r="B49" s="8">
        <v>41.9</v>
      </c>
    </row>
    <row r="50" spans="1:2" ht="17.100000000000001" customHeight="1" x14ac:dyDescent="0.25">
      <c r="A50" s="11">
        <v>1988</v>
      </c>
      <c r="B50" s="9">
        <v>40.200000000000003</v>
      </c>
    </row>
    <row r="51" spans="1:2" ht="17.100000000000001" customHeight="1" x14ac:dyDescent="0.25">
      <c r="A51" s="10">
        <v>1989</v>
      </c>
      <c r="B51" s="8">
        <v>38</v>
      </c>
    </row>
    <row r="52" spans="1:2" ht="17.100000000000001" customHeight="1" x14ac:dyDescent="0.25">
      <c r="A52" s="11">
        <v>1990</v>
      </c>
      <c r="B52" s="9">
        <v>37.200000000000003</v>
      </c>
    </row>
    <row r="53" spans="1:2" ht="17.100000000000001" customHeight="1" x14ac:dyDescent="0.25">
      <c r="A53" s="10">
        <v>1991</v>
      </c>
      <c r="B53" s="8">
        <v>38.9</v>
      </c>
    </row>
    <row r="54" spans="1:2" ht="17.100000000000001" customHeight="1" x14ac:dyDescent="0.25">
      <c r="A54" s="11">
        <v>1992</v>
      </c>
      <c r="B54" s="9">
        <v>36.700000000000003</v>
      </c>
    </row>
    <row r="55" spans="1:2" ht="17.100000000000001" customHeight="1" x14ac:dyDescent="0.25">
      <c r="A55" s="10">
        <v>1993</v>
      </c>
      <c r="B55" s="8">
        <v>34.299999999999997</v>
      </c>
    </row>
    <row r="56" spans="1:2" ht="17.100000000000001" customHeight="1" x14ac:dyDescent="0.25">
      <c r="A56" s="11">
        <v>1994</v>
      </c>
      <c r="B56" s="9">
        <v>30.7</v>
      </c>
    </row>
    <row r="57" spans="1:2" ht="17.100000000000001" customHeight="1" x14ac:dyDescent="0.25">
      <c r="A57" s="10" t="s">
        <v>7</v>
      </c>
      <c r="B57" s="12">
        <v>27.6</v>
      </c>
    </row>
    <row r="58" spans="1:2" ht="17.100000000000001" customHeight="1" x14ac:dyDescent="0.25">
      <c r="A58" s="11">
        <v>1996</v>
      </c>
      <c r="B58" s="9">
        <v>24.5</v>
      </c>
    </row>
    <row r="59" spans="1:2" ht="17.100000000000001" customHeight="1" x14ac:dyDescent="0.25">
      <c r="A59" s="10">
        <v>1997</v>
      </c>
      <c r="B59" s="8">
        <v>24.4</v>
      </c>
    </row>
    <row r="60" spans="1:2" ht="17.100000000000001" customHeight="1" x14ac:dyDescent="0.25">
      <c r="A60" s="11" t="s">
        <v>8</v>
      </c>
      <c r="B60" s="13">
        <v>25.2</v>
      </c>
    </row>
    <row r="61" spans="1:2" ht="17.100000000000001" customHeight="1" x14ac:dyDescent="0.25">
      <c r="A61" s="10">
        <v>1999</v>
      </c>
      <c r="B61" s="8">
        <v>26</v>
      </c>
    </row>
    <row r="62" spans="1:2" ht="17.100000000000001" customHeight="1" x14ac:dyDescent="0.25">
      <c r="A62" s="11">
        <v>2000</v>
      </c>
      <c r="B62" s="9">
        <v>26.7</v>
      </c>
    </row>
    <row r="63" spans="1:2" ht="17.100000000000001" customHeight="1" x14ac:dyDescent="0.25">
      <c r="A63" s="10">
        <v>2001</v>
      </c>
      <c r="B63" s="8">
        <v>31.8</v>
      </c>
    </row>
    <row r="64" spans="1:2" ht="17.100000000000001" customHeight="1" x14ac:dyDescent="0.25">
      <c r="A64" s="11">
        <v>2002</v>
      </c>
      <c r="B64" s="9">
        <v>25.4</v>
      </c>
    </row>
    <row r="65" spans="1:5" ht="17.100000000000001" customHeight="1" x14ac:dyDescent="0.25">
      <c r="A65" s="10">
        <v>2003</v>
      </c>
      <c r="B65" s="8">
        <v>23.9</v>
      </c>
    </row>
    <row r="66" spans="1:5" ht="17.100000000000001" customHeight="1" x14ac:dyDescent="0.25">
      <c r="A66" s="11">
        <v>2004</v>
      </c>
      <c r="B66" s="9">
        <v>23.1</v>
      </c>
    </row>
    <row r="67" spans="1:5" ht="17.100000000000001" customHeight="1" x14ac:dyDescent="0.25">
      <c r="A67" s="10">
        <v>2005</v>
      </c>
      <c r="B67" s="8">
        <v>20.7</v>
      </c>
    </row>
    <row r="68" spans="1:5" ht="17.100000000000001" customHeight="1" x14ac:dyDescent="0.25">
      <c r="A68" s="11">
        <v>2006</v>
      </c>
      <c r="B68" s="9">
        <v>18.399999999999999</v>
      </c>
    </row>
    <row r="69" spans="1:5" ht="17.100000000000001" customHeight="1" x14ac:dyDescent="0.25">
      <c r="A69" s="10">
        <v>2007</v>
      </c>
      <c r="B69" s="8">
        <v>22.3</v>
      </c>
    </row>
    <row r="70" spans="1:5" ht="17.100000000000001" customHeight="1" x14ac:dyDescent="0.25">
      <c r="A70" s="11">
        <v>2008</v>
      </c>
      <c r="B70" s="9">
        <v>18.3</v>
      </c>
    </row>
    <row r="71" spans="1:5" ht="17.100000000000001" customHeight="1" x14ac:dyDescent="0.25">
      <c r="A71" s="10">
        <v>2009</v>
      </c>
      <c r="B71" s="8">
        <v>15.9</v>
      </c>
    </row>
    <row r="72" spans="1:5" ht="17.100000000000001" customHeight="1" x14ac:dyDescent="0.25">
      <c r="A72" s="11">
        <v>2010</v>
      </c>
      <c r="B72" s="9">
        <v>15.1</v>
      </c>
    </row>
    <row r="73" spans="1:5" ht="17.100000000000001" customHeight="1" x14ac:dyDescent="0.25">
      <c r="A73" s="10">
        <v>2011</v>
      </c>
      <c r="B73" s="8">
        <v>14.8</v>
      </c>
    </row>
    <row r="74" spans="1:5" ht="17.100000000000001" customHeight="1" x14ac:dyDescent="0.25">
      <c r="A74" s="11">
        <v>2012</v>
      </c>
      <c r="B74" s="9">
        <v>12.5</v>
      </c>
    </row>
    <row r="76" spans="1:5" ht="15.75" customHeight="1" x14ac:dyDescent="0.25">
      <c r="A76" t="s">
        <v>9</v>
      </c>
    </row>
    <row r="79" spans="1:5" ht="15" customHeight="1" x14ac:dyDescent="0.25">
      <c r="A79" s="27" t="s">
        <v>24</v>
      </c>
      <c r="B79" s="27"/>
      <c r="C79" s="27"/>
      <c r="D79" s="27"/>
      <c r="E79" s="14"/>
    </row>
    <row r="80" spans="1:5" x14ac:dyDescent="0.25">
      <c r="A80" s="27"/>
      <c r="B80" s="27"/>
      <c r="C80" s="27"/>
      <c r="D80" s="27"/>
    </row>
    <row r="81" spans="1:4" ht="19.5" customHeight="1" x14ac:dyDescent="0.25">
      <c r="A81" s="27"/>
      <c r="B81" s="27"/>
      <c r="C81" s="27"/>
      <c r="D81" s="27"/>
    </row>
    <row r="82" spans="1:4" ht="17.25" customHeight="1" x14ac:dyDescent="0.25">
      <c r="A82" s="27"/>
      <c r="B82" s="27"/>
      <c r="C82" s="27"/>
      <c r="D82" s="27"/>
    </row>
  </sheetData>
  <mergeCells count="4">
    <mergeCell ref="A5:E5"/>
    <mergeCell ref="A3:E3"/>
    <mergeCell ref="A79:D82"/>
    <mergeCell ref="A1:B1"/>
  </mergeCells>
  <pageMargins left="0.70866141732283472" right="0.70866141732283472" top="0.74803149606299213" bottom="0.74803149606299213" header="0.31496062992125984" footer="0.31496062992125984"/>
  <pageSetup paperSize="9" scale="80"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2"/>
  <sheetViews>
    <sheetView zoomScale="120" zoomScaleNormal="120" workbookViewId="0">
      <selection activeCell="C1" sqref="C1"/>
    </sheetView>
  </sheetViews>
  <sheetFormatPr baseColWidth="10" defaultColWidth="9.140625" defaultRowHeight="15" x14ac:dyDescent="0.25"/>
  <cols>
    <col min="1" max="10" width="20.7109375" customWidth="1"/>
  </cols>
  <sheetData>
    <row r="1" spans="1:6" ht="30" customHeight="1" x14ac:dyDescent="0.25">
      <c r="A1" s="28" t="s">
        <v>23</v>
      </c>
      <c r="B1" s="28"/>
      <c r="C1" t="s">
        <v>28</v>
      </c>
    </row>
    <row r="3" spans="1:6" ht="152.25" customHeight="1" x14ac:dyDescent="0.25">
      <c r="A3" s="25" t="s">
        <v>22</v>
      </c>
      <c r="B3" s="26"/>
      <c r="C3" s="26"/>
      <c r="D3" s="26"/>
    </row>
    <row r="4" spans="1:6" ht="18.75" customHeight="1" x14ac:dyDescent="0.25">
      <c r="D4" s="3"/>
    </row>
    <row r="5" spans="1:6" ht="21" customHeight="1" x14ac:dyDescent="0.25">
      <c r="A5" s="24" t="s">
        <v>25</v>
      </c>
      <c r="B5" s="24"/>
      <c r="C5" s="24"/>
      <c r="D5" s="24"/>
    </row>
    <row r="6" spans="1:6" ht="18" customHeight="1" x14ac:dyDescent="0.25">
      <c r="A6" s="2"/>
      <c r="B6" s="1"/>
      <c r="C6" s="4"/>
      <c r="D6" s="4"/>
      <c r="E6" s="4"/>
    </row>
    <row r="7" spans="1:6" ht="152.25" customHeight="1" x14ac:dyDescent="0.25">
      <c r="A7" s="30" t="s">
        <v>20</v>
      </c>
      <c r="B7" s="26"/>
      <c r="C7" s="26"/>
      <c r="D7" s="26"/>
      <c r="E7" s="26"/>
    </row>
    <row r="8" spans="1:6" ht="19.5" customHeight="1" x14ac:dyDescent="0.25">
      <c r="A8" s="2"/>
      <c r="B8" s="1"/>
      <c r="C8" s="4"/>
      <c r="D8" s="4"/>
      <c r="E8" s="4"/>
    </row>
    <row r="9" spans="1:6" ht="79.5" customHeight="1" thickBot="1" x14ac:dyDescent="0.3">
      <c r="A9" s="5" t="s">
        <v>1</v>
      </c>
      <c r="B9" s="5" t="s">
        <v>12</v>
      </c>
      <c r="C9" s="7" t="s">
        <v>11</v>
      </c>
      <c r="D9" s="7" t="s">
        <v>13</v>
      </c>
      <c r="E9" s="16" t="s">
        <v>10</v>
      </c>
      <c r="F9" s="19" t="s">
        <v>21</v>
      </c>
    </row>
    <row r="10" spans="1:6" ht="17.100000000000001" customHeight="1" thickTop="1" x14ac:dyDescent="0.25">
      <c r="A10" s="10">
        <v>1947</v>
      </c>
      <c r="B10" s="8">
        <v>40.6</v>
      </c>
      <c r="C10" s="8"/>
      <c r="D10" s="17"/>
      <c r="E10" s="17"/>
      <c r="F10" s="20">
        <v>40.6</v>
      </c>
    </row>
    <row r="11" spans="1:6" ht="17.100000000000001" customHeight="1" x14ac:dyDescent="0.25">
      <c r="A11" s="11">
        <v>1948</v>
      </c>
      <c r="B11" s="9">
        <v>33.200000000000003</v>
      </c>
      <c r="C11" s="9">
        <f>B11-B10</f>
        <v>-7.3999999999999986</v>
      </c>
      <c r="D11" s="18">
        <f>C11/B10</f>
        <v>-0.18226600985221672</v>
      </c>
      <c r="E11" s="18">
        <f>1+D11</f>
        <v>0.81773399014778325</v>
      </c>
      <c r="F11" s="21">
        <f t="shared" ref="F11:F42" si="0">F10*$J$81</f>
        <v>39.8708062510959</v>
      </c>
    </row>
    <row r="12" spans="1:6" ht="17.100000000000001" customHeight="1" x14ac:dyDescent="0.25">
      <c r="A12" s="10">
        <v>1949</v>
      </c>
      <c r="B12" s="8">
        <v>36.200000000000003</v>
      </c>
      <c r="C12" s="8">
        <f t="shared" ref="C12:C75" si="1">B12-B11</f>
        <v>3</v>
      </c>
      <c r="D12" s="17">
        <f t="shared" ref="D12:D71" si="2">C12/B11</f>
        <v>9.0361445783132516E-2</v>
      </c>
      <c r="E12" s="17">
        <f t="shared" ref="E12:E75" si="3">1+D12</f>
        <v>1.0903614457831325</v>
      </c>
      <c r="F12" s="20">
        <f t="shared" si="0"/>
        <v>39.154709140700191</v>
      </c>
    </row>
    <row r="13" spans="1:6" ht="17.100000000000001" customHeight="1" x14ac:dyDescent="0.25">
      <c r="A13" s="11">
        <v>1950</v>
      </c>
      <c r="B13" s="9">
        <v>34.799999999999997</v>
      </c>
      <c r="C13" s="9">
        <f t="shared" si="1"/>
        <v>-1.4000000000000057</v>
      </c>
      <c r="D13" s="18">
        <f t="shared" si="2"/>
        <v>-3.8674033149171422E-2</v>
      </c>
      <c r="E13" s="18">
        <f t="shared" si="3"/>
        <v>0.96132596685082861</v>
      </c>
      <c r="F13" s="21">
        <f t="shared" si="0"/>
        <v>38.451473447459875</v>
      </c>
    </row>
    <row r="14" spans="1:6" ht="17.100000000000001" customHeight="1" x14ac:dyDescent="0.25">
      <c r="A14" s="10">
        <v>1951</v>
      </c>
      <c r="B14" s="8">
        <v>36</v>
      </c>
      <c r="C14" s="8">
        <f t="shared" si="1"/>
        <v>1.2000000000000028</v>
      </c>
      <c r="D14" s="17">
        <f t="shared" si="2"/>
        <v>3.4482758620689738E-2</v>
      </c>
      <c r="E14" s="17">
        <f t="shared" si="3"/>
        <v>1.0344827586206897</v>
      </c>
      <c r="F14" s="20">
        <f t="shared" si="0"/>
        <v>37.760868174700278</v>
      </c>
    </row>
    <row r="15" spans="1:6" ht="17.100000000000001" customHeight="1" x14ac:dyDescent="0.25">
      <c r="A15" s="11">
        <v>1952</v>
      </c>
      <c r="B15" s="9">
        <v>34.5</v>
      </c>
      <c r="C15" s="9">
        <f t="shared" si="1"/>
        <v>-1.5</v>
      </c>
      <c r="D15" s="18">
        <f t="shared" si="2"/>
        <v>-4.1666666666666664E-2</v>
      </c>
      <c r="E15" s="18">
        <f t="shared" si="3"/>
        <v>0.95833333333333337</v>
      </c>
      <c r="F15" s="21">
        <f t="shared" si="0"/>
        <v>37.082666474547985</v>
      </c>
    </row>
    <row r="16" spans="1:6" ht="17.100000000000001" customHeight="1" x14ac:dyDescent="0.25">
      <c r="A16" s="10">
        <v>1953</v>
      </c>
      <c r="B16" s="8">
        <v>32.9</v>
      </c>
      <c r="C16" s="8">
        <f t="shared" si="1"/>
        <v>-1.6000000000000014</v>
      </c>
      <c r="D16" s="17">
        <f t="shared" si="2"/>
        <v>-4.6376811594202941E-2</v>
      </c>
      <c r="E16" s="17">
        <f t="shared" si="3"/>
        <v>0.95362318840579707</v>
      </c>
      <c r="F16" s="20">
        <f t="shared" si="0"/>
        <v>36.416645573416552</v>
      </c>
    </row>
    <row r="17" spans="1:6" ht="17.100000000000001" customHeight="1" x14ac:dyDescent="0.25">
      <c r="A17" s="11">
        <v>1954</v>
      </c>
      <c r="B17" s="9">
        <v>33.200000000000003</v>
      </c>
      <c r="C17" s="9">
        <f t="shared" si="1"/>
        <v>0.30000000000000426</v>
      </c>
      <c r="D17" s="18">
        <f t="shared" si="2"/>
        <v>9.1185410334347801E-3</v>
      </c>
      <c r="E17" s="18">
        <f t="shared" si="3"/>
        <v>1.0091185410334347</v>
      </c>
      <c r="F17" s="21">
        <f t="shared" si="0"/>
        <v>35.762586698830553</v>
      </c>
    </row>
    <row r="18" spans="1:6" ht="17.100000000000001" customHeight="1" x14ac:dyDescent="0.25">
      <c r="A18" s="10">
        <v>1955</v>
      </c>
      <c r="B18" s="8">
        <v>30.7</v>
      </c>
      <c r="C18" s="8">
        <f t="shared" si="1"/>
        <v>-2.5000000000000036</v>
      </c>
      <c r="D18" s="17">
        <f t="shared" si="2"/>
        <v>-7.5301204819277212E-2</v>
      </c>
      <c r="E18" s="17">
        <f t="shared" si="3"/>
        <v>0.92469879518072284</v>
      </c>
      <c r="F18" s="20">
        <f t="shared" si="0"/>
        <v>35.120275007563848</v>
      </c>
    </row>
    <row r="19" spans="1:6" ht="17.100000000000001" customHeight="1" x14ac:dyDescent="0.25">
      <c r="A19" s="11">
        <v>1956</v>
      </c>
      <c r="B19" s="9">
        <v>33</v>
      </c>
      <c r="C19" s="9">
        <f t="shared" si="1"/>
        <v>2.3000000000000007</v>
      </c>
      <c r="D19" s="18">
        <f t="shared" si="2"/>
        <v>7.4918566775244319E-2</v>
      </c>
      <c r="E19" s="18">
        <f t="shared" si="3"/>
        <v>1.0749185667752443</v>
      </c>
      <c r="F19" s="21">
        <f t="shared" si="0"/>
        <v>34.489499515068566</v>
      </c>
    </row>
    <row r="20" spans="1:6" ht="17.100000000000001" customHeight="1" x14ac:dyDescent="0.25">
      <c r="A20" s="10" t="s">
        <v>2</v>
      </c>
      <c r="B20" s="12">
        <v>35.65</v>
      </c>
      <c r="C20" s="8">
        <f t="shared" si="1"/>
        <v>2.6499999999999986</v>
      </c>
      <c r="D20" s="17">
        <f t="shared" si="2"/>
        <v>8.0303030303030265E-2</v>
      </c>
      <c r="E20" s="17">
        <f t="shared" si="3"/>
        <v>1.0803030303030303</v>
      </c>
      <c r="F20" s="20">
        <f t="shared" si="0"/>
        <v>33.870053026171547</v>
      </c>
    </row>
    <row r="21" spans="1:6" ht="17.100000000000001" customHeight="1" x14ac:dyDescent="0.25">
      <c r="A21" s="11">
        <v>1958</v>
      </c>
      <c r="B21" s="9">
        <v>38.299999999999997</v>
      </c>
      <c r="C21" s="9">
        <f t="shared" si="1"/>
        <v>2.6499999999999986</v>
      </c>
      <c r="D21" s="18">
        <f t="shared" si="2"/>
        <v>7.4333800841514683E-2</v>
      </c>
      <c r="E21" s="18">
        <f t="shared" si="3"/>
        <v>1.0743338008415146</v>
      </c>
      <c r="F21" s="21">
        <f t="shared" si="0"/>
        <v>33.261732067015522</v>
      </c>
    </row>
    <row r="22" spans="1:6" ht="17.100000000000001" customHeight="1" x14ac:dyDescent="0.25">
      <c r="A22" s="10">
        <v>1959</v>
      </c>
      <c r="B22" s="8">
        <v>36.200000000000003</v>
      </c>
      <c r="C22" s="8">
        <f t="shared" si="1"/>
        <v>-2.0999999999999943</v>
      </c>
      <c r="D22" s="17">
        <f t="shared" si="2"/>
        <v>-5.4830287206266176E-2</v>
      </c>
      <c r="E22" s="17">
        <f t="shared" si="3"/>
        <v>0.94516971279373385</v>
      </c>
      <c r="F22" s="20">
        <f t="shared" si="0"/>
        <v>32.664336818222644</v>
      </c>
    </row>
    <row r="23" spans="1:6" ht="17.100000000000001" customHeight="1" x14ac:dyDescent="0.25">
      <c r="A23" s="11">
        <v>1960</v>
      </c>
      <c r="B23" s="9">
        <v>36.5</v>
      </c>
      <c r="C23" s="9">
        <f t="shared" si="1"/>
        <v>0.29999999999999716</v>
      </c>
      <c r="D23" s="18">
        <f t="shared" si="2"/>
        <v>8.2872928176794796E-3</v>
      </c>
      <c r="E23" s="18">
        <f t="shared" si="3"/>
        <v>1.0082872928176794</v>
      </c>
      <c r="F23" s="21">
        <f t="shared" si="0"/>
        <v>32.077671049258456</v>
      </c>
    </row>
    <row r="24" spans="1:6" ht="17.100000000000001" customHeight="1" x14ac:dyDescent="0.25">
      <c r="A24" s="10">
        <v>1961</v>
      </c>
      <c r="B24" s="8">
        <v>36.6</v>
      </c>
      <c r="C24" s="8">
        <f t="shared" si="1"/>
        <v>0.10000000000000142</v>
      </c>
      <c r="D24" s="17">
        <f t="shared" si="2"/>
        <v>2.7397260273972993E-3</v>
      </c>
      <c r="E24" s="17">
        <f t="shared" si="3"/>
        <v>1.0027397260273974</v>
      </c>
      <c r="F24" s="20">
        <f t="shared" si="0"/>
        <v>31.501542053974678</v>
      </c>
    </row>
    <row r="25" spans="1:6" ht="17.100000000000001" customHeight="1" x14ac:dyDescent="0.25">
      <c r="A25" s="11">
        <v>1962</v>
      </c>
      <c r="B25" s="9">
        <v>39.1</v>
      </c>
      <c r="C25" s="9">
        <f t="shared" si="1"/>
        <v>2.5</v>
      </c>
      <c r="D25" s="18">
        <f t="shared" si="2"/>
        <v>6.8306010928961741E-2</v>
      </c>
      <c r="E25" s="18">
        <f t="shared" si="3"/>
        <v>1.0683060109289617</v>
      </c>
      <c r="F25" s="21">
        <f t="shared" si="0"/>
        <v>30.935760587309701</v>
      </c>
    </row>
    <row r="26" spans="1:6" ht="17.100000000000001" customHeight="1" x14ac:dyDescent="0.25">
      <c r="A26" s="10">
        <v>1963</v>
      </c>
      <c r="B26" s="8">
        <v>41.1</v>
      </c>
      <c r="C26" s="8">
        <f t="shared" si="1"/>
        <v>2</v>
      </c>
      <c r="D26" s="17">
        <f t="shared" si="2"/>
        <v>5.1150895140664961E-2</v>
      </c>
      <c r="E26" s="17">
        <f t="shared" si="3"/>
        <v>1.051150895140665</v>
      </c>
      <c r="F26" s="20">
        <f t="shared" si="0"/>
        <v>30.380140803125954</v>
      </c>
    </row>
    <row r="27" spans="1:6" ht="17.100000000000001" customHeight="1" x14ac:dyDescent="0.25">
      <c r="A27" s="11">
        <v>1964</v>
      </c>
      <c r="B27" s="9">
        <v>44.5</v>
      </c>
      <c r="C27" s="9">
        <f t="shared" si="1"/>
        <v>3.3999999999999986</v>
      </c>
      <c r="D27" s="18">
        <f t="shared" si="2"/>
        <v>8.2725060827250577E-2</v>
      </c>
      <c r="E27" s="18">
        <f t="shared" si="3"/>
        <v>1.0827250608272505</v>
      </c>
      <c r="F27" s="21">
        <f t="shared" si="0"/>
        <v>29.834500193163741</v>
      </c>
    </row>
    <row r="28" spans="1:6" ht="17.100000000000001" customHeight="1" x14ac:dyDescent="0.25">
      <c r="A28" s="10" t="s">
        <v>3</v>
      </c>
      <c r="B28" s="12">
        <v>43.15</v>
      </c>
      <c r="C28" s="8">
        <f t="shared" si="1"/>
        <v>-1.3500000000000014</v>
      </c>
      <c r="D28" s="17">
        <f t="shared" si="2"/>
        <v>-3.0337078651685424E-2</v>
      </c>
      <c r="E28" s="17">
        <f t="shared" si="3"/>
        <v>0.96966292134831455</v>
      </c>
      <c r="F28" s="20">
        <f t="shared" si="0"/>
        <v>29.298659527091495</v>
      </c>
    </row>
    <row r="29" spans="1:6" ht="17.100000000000001" customHeight="1" x14ac:dyDescent="0.25">
      <c r="A29" s="11" t="s">
        <v>4</v>
      </c>
      <c r="B29" s="13">
        <v>43.15</v>
      </c>
      <c r="C29" s="9">
        <f t="shared" si="1"/>
        <v>0</v>
      </c>
      <c r="D29" s="18">
        <f t="shared" si="2"/>
        <v>0</v>
      </c>
      <c r="E29" s="18">
        <f t="shared" si="3"/>
        <v>1</v>
      </c>
      <c r="F29" s="21">
        <f t="shared" si="0"/>
        <v>28.772442793632759</v>
      </c>
    </row>
    <row r="30" spans="1:6" ht="17.100000000000001" customHeight="1" x14ac:dyDescent="0.25">
      <c r="A30" s="10">
        <v>1967</v>
      </c>
      <c r="B30" s="8">
        <v>41.8</v>
      </c>
      <c r="C30" s="8">
        <f t="shared" si="1"/>
        <v>-1.3500000000000014</v>
      </c>
      <c r="D30" s="17">
        <f t="shared" si="2"/>
        <v>-3.1286210892236418E-2</v>
      </c>
      <c r="E30" s="17">
        <f t="shared" si="3"/>
        <v>0.96871378910776362</v>
      </c>
      <c r="F30" s="20">
        <f t="shared" si="0"/>
        <v>28.255677142750546</v>
      </c>
    </row>
    <row r="31" spans="1:6" ht="17.100000000000001" customHeight="1" x14ac:dyDescent="0.25">
      <c r="A31" s="11" t="s">
        <v>5</v>
      </c>
      <c r="B31" s="13">
        <v>47.349999999999994</v>
      </c>
      <c r="C31" s="9">
        <f t="shared" si="1"/>
        <v>5.5499999999999972</v>
      </c>
      <c r="D31" s="18">
        <f t="shared" si="2"/>
        <v>0.13277511961722482</v>
      </c>
      <c r="E31" s="18">
        <f t="shared" si="3"/>
        <v>1.1327751196172249</v>
      </c>
      <c r="F31" s="21">
        <f t="shared" si="0"/>
        <v>27.748192828870099</v>
      </c>
    </row>
    <row r="32" spans="1:6" ht="17.100000000000001" customHeight="1" x14ac:dyDescent="0.25">
      <c r="A32" s="10">
        <v>1969</v>
      </c>
      <c r="B32" s="8">
        <v>52.9</v>
      </c>
      <c r="C32" s="8">
        <f t="shared" si="1"/>
        <v>5.5500000000000043</v>
      </c>
      <c r="D32" s="17">
        <f t="shared" si="2"/>
        <v>0.11721224920802545</v>
      </c>
      <c r="E32" s="17">
        <f t="shared" si="3"/>
        <v>1.1172122492080254</v>
      </c>
      <c r="F32" s="20">
        <f t="shared" si="0"/>
        <v>27.249823155121387</v>
      </c>
    </row>
    <row r="33" spans="1:6" ht="17.100000000000001" customHeight="1" x14ac:dyDescent="0.25">
      <c r="A33" s="11" t="s">
        <v>6</v>
      </c>
      <c r="B33" s="13">
        <v>52</v>
      </c>
      <c r="C33" s="9">
        <f t="shared" si="1"/>
        <v>-0.89999999999999858</v>
      </c>
      <c r="D33" s="18">
        <f t="shared" si="2"/>
        <v>-1.7013232514177669E-2</v>
      </c>
      <c r="E33" s="18">
        <f t="shared" si="3"/>
        <v>0.98298676748582237</v>
      </c>
      <c r="F33" s="21">
        <f t="shared" si="0"/>
        <v>26.760404418583043</v>
      </c>
    </row>
    <row r="34" spans="1:6" ht="17.100000000000001" customHeight="1" x14ac:dyDescent="0.25">
      <c r="A34" s="10">
        <v>1971</v>
      </c>
      <c r="B34" s="8">
        <v>51.1</v>
      </c>
      <c r="C34" s="8">
        <f t="shared" si="1"/>
        <v>-0.89999999999999858</v>
      </c>
      <c r="D34" s="17">
        <f t="shared" si="2"/>
        <v>-1.7307692307692281E-2</v>
      </c>
      <c r="E34" s="17">
        <f t="shared" si="3"/>
        <v>0.98269230769230775</v>
      </c>
      <c r="F34" s="20">
        <f t="shared" si="0"/>
        <v>26.279775856509733</v>
      </c>
    </row>
    <row r="35" spans="1:6" ht="17.100000000000001" customHeight="1" x14ac:dyDescent="0.25">
      <c r="A35" s="11">
        <v>1972</v>
      </c>
      <c r="B35" s="9">
        <v>47.5</v>
      </c>
      <c r="C35" s="9">
        <f t="shared" si="1"/>
        <v>-3.6000000000000014</v>
      </c>
      <c r="D35" s="18">
        <f t="shared" si="2"/>
        <v>-7.0450097847358145E-2</v>
      </c>
      <c r="E35" s="18">
        <f t="shared" si="3"/>
        <v>0.92954990215264188</v>
      </c>
      <c r="F35" s="21">
        <f t="shared" si="0"/>
        <v>25.807779593525304</v>
      </c>
    </row>
    <row r="36" spans="1:6" ht="17.100000000000001" customHeight="1" x14ac:dyDescent="0.25">
      <c r="A36" s="10">
        <v>1973</v>
      </c>
      <c r="B36" s="8">
        <v>44.4</v>
      </c>
      <c r="C36" s="8">
        <f t="shared" si="1"/>
        <v>-3.1000000000000014</v>
      </c>
      <c r="D36" s="17">
        <f t="shared" si="2"/>
        <v>-6.526315789473687E-2</v>
      </c>
      <c r="E36" s="17">
        <f t="shared" si="3"/>
        <v>0.93473684210526309</v>
      </c>
      <c r="F36" s="20">
        <f t="shared" si="0"/>
        <v>25.344260589764382</v>
      </c>
    </row>
    <row r="37" spans="1:6" ht="17.100000000000001" customHeight="1" x14ac:dyDescent="0.25">
      <c r="A37" s="11">
        <v>1974</v>
      </c>
      <c r="B37" s="9">
        <v>46</v>
      </c>
      <c r="C37" s="9">
        <f t="shared" si="1"/>
        <v>1.6000000000000014</v>
      </c>
      <c r="D37" s="18">
        <f t="shared" si="2"/>
        <v>3.603603603603607E-2</v>
      </c>
      <c r="E37" s="18">
        <f t="shared" si="3"/>
        <v>1.0360360360360361</v>
      </c>
      <c r="F37" s="21">
        <f t="shared" si="0"/>
        <v>24.889066589945347</v>
      </c>
    </row>
    <row r="38" spans="1:6" ht="17.100000000000001" customHeight="1" x14ac:dyDescent="0.25">
      <c r="A38" s="10">
        <v>1975</v>
      </c>
      <c r="B38" s="8">
        <v>44.8</v>
      </c>
      <c r="C38" s="8">
        <f t="shared" si="1"/>
        <v>-1.2000000000000028</v>
      </c>
      <c r="D38" s="17">
        <f t="shared" si="2"/>
        <v>-2.6086956521739191E-2</v>
      </c>
      <c r="E38" s="17">
        <f t="shared" si="3"/>
        <v>0.9739130434782608</v>
      </c>
      <c r="F38" s="20">
        <f t="shared" si="0"/>
        <v>24.442048073358006</v>
      </c>
    </row>
    <row r="39" spans="1:6" ht="17.100000000000001" customHeight="1" x14ac:dyDescent="0.25">
      <c r="A39" s="11">
        <v>1976</v>
      </c>
      <c r="B39" s="9">
        <v>46.5</v>
      </c>
      <c r="C39" s="9">
        <f t="shared" si="1"/>
        <v>1.7000000000000028</v>
      </c>
      <c r="D39" s="18">
        <f t="shared" si="2"/>
        <v>3.7946428571428638E-2</v>
      </c>
      <c r="E39" s="18">
        <f t="shared" si="3"/>
        <v>1.0379464285714286</v>
      </c>
      <c r="F39" s="21">
        <f t="shared" si="0"/>
        <v>24.003058204749479</v>
      </c>
    </row>
    <row r="40" spans="1:6" ht="17.100000000000001" customHeight="1" x14ac:dyDescent="0.25">
      <c r="A40" s="10">
        <v>1977</v>
      </c>
      <c r="B40" s="8">
        <v>46.2</v>
      </c>
      <c r="C40" s="8">
        <f t="shared" si="1"/>
        <v>-0.29999999999999716</v>
      </c>
      <c r="D40" s="17">
        <f t="shared" si="2"/>
        <v>-6.4516129032257457E-3</v>
      </c>
      <c r="E40" s="17">
        <f t="shared" si="3"/>
        <v>0.99354838709677429</v>
      </c>
      <c r="F40" s="20">
        <f t="shared" si="0"/>
        <v>23.571952786092222</v>
      </c>
    </row>
    <row r="41" spans="1:6" ht="17.100000000000001" customHeight="1" x14ac:dyDescent="0.25">
      <c r="A41" s="11">
        <v>1978</v>
      </c>
      <c r="B41" s="9">
        <v>46.7</v>
      </c>
      <c r="C41" s="9">
        <f t="shared" si="1"/>
        <v>0.5</v>
      </c>
      <c r="D41" s="18">
        <f t="shared" si="2"/>
        <v>1.0822510822510822E-2</v>
      </c>
      <c r="E41" s="18">
        <f t="shared" si="3"/>
        <v>1.0108225108225108</v>
      </c>
      <c r="F41" s="21">
        <f t="shared" si="0"/>
        <v>23.148590209218305</v>
      </c>
    </row>
    <row r="42" spans="1:6" ht="17.100000000000001" customHeight="1" x14ac:dyDescent="0.25">
      <c r="A42" s="10">
        <v>1979</v>
      </c>
      <c r="B42" s="8">
        <v>52.4</v>
      </c>
      <c r="C42" s="8">
        <f t="shared" si="1"/>
        <v>5.6999999999999957</v>
      </c>
      <c r="D42" s="17">
        <f t="shared" si="2"/>
        <v>0.12205567451820118</v>
      </c>
      <c r="E42" s="17">
        <f t="shared" si="3"/>
        <v>1.1220556745182011</v>
      </c>
      <c r="F42" s="20">
        <f t="shared" si="0"/>
        <v>22.732831409304399</v>
      </c>
    </row>
    <row r="43" spans="1:6" ht="17.100000000000001" customHeight="1" x14ac:dyDescent="0.25">
      <c r="A43" s="11">
        <v>1980</v>
      </c>
      <c r="B43" s="9">
        <v>52.9</v>
      </c>
      <c r="C43" s="9">
        <f t="shared" si="1"/>
        <v>0.5</v>
      </c>
      <c r="D43" s="18">
        <f t="shared" si="2"/>
        <v>9.5419847328244278E-3</v>
      </c>
      <c r="E43" s="18">
        <f t="shared" si="3"/>
        <v>1.0095419847328244</v>
      </c>
      <c r="F43" s="21">
        <f t="shared" ref="F43:F75" si="4">F42*$J$81</f>
        <v>22.324539819192193</v>
      </c>
    </row>
    <row r="44" spans="1:6" ht="17.100000000000001" customHeight="1" x14ac:dyDescent="0.25">
      <c r="A44" s="10">
        <v>1981</v>
      </c>
      <c r="B44" s="8">
        <v>55.4</v>
      </c>
      <c r="C44" s="8">
        <f t="shared" si="1"/>
        <v>2.5</v>
      </c>
      <c r="D44" s="17">
        <f t="shared" si="2"/>
        <v>4.725897920604915E-2</v>
      </c>
      <c r="E44" s="17">
        <f t="shared" si="3"/>
        <v>1.0472589792060492</v>
      </c>
      <c r="F44" s="20">
        <f t="shared" si="4"/>
        <v>21.923581324529245</v>
      </c>
    </row>
    <row r="45" spans="1:6" ht="17.100000000000001" customHeight="1" x14ac:dyDescent="0.25">
      <c r="A45" s="11">
        <v>1982</v>
      </c>
      <c r="B45" s="9">
        <v>54.3</v>
      </c>
      <c r="C45" s="9">
        <f t="shared" si="1"/>
        <v>-1.1000000000000014</v>
      </c>
      <c r="D45" s="18">
        <f t="shared" si="2"/>
        <v>-1.9855595667870062E-2</v>
      </c>
      <c r="E45" s="18">
        <f t="shared" si="3"/>
        <v>0.9801444043321299</v>
      </c>
      <c r="F45" s="21">
        <f t="shared" si="4"/>
        <v>21.529824219715515</v>
      </c>
    </row>
    <row r="46" spans="1:6" ht="17.100000000000001" customHeight="1" x14ac:dyDescent="0.25">
      <c r="A46" s="10">
        <v>1983</v>
      </c>
      <c r="B46" s="8">
        <v>53</v>
      </c>
      <c r="C46" s="8">
        <f t="shared" si="1"/>
        <v>-1.2999999999999972</v>
      </c>
      <c r="D46" s="17">
        <f t="shared" si="2"/>
        <v>-2.3941068139963117E-2</v>
      </c>
      <c r="E46" s="17">
        <f t="shared" si="3"/>
        <v>0.97605893186003689</v>
      </c>
      <c r="F46" s="20">
        <f t="shared" si="4"/>
        <v>21.143139164641113</v>
      </c>
    </row>
    <row r="47" spans="1:6" ht="17.100000000000001" customHeight="1" x14ac:dyDescent="0.25">
      <c r="A47" s="11">
        <v>1984</v>
      </c>
      <c r="B47" s="9">
        <v>47.7</v>
      </c>
      <c r="C47" s="9">
        <f t="shared" si="1"/>
        <v>-5.2999999999999972</v>
      </c>
      <c r="D47" s="18">
        <f t="shared" si="2"/>
        <v>-9.999999999999995E-2</v>
      </c>
      <c r="E47" s="18">
        <f t="shared" si="3"/>
        <v>0.9</v>
      </c>
      <c r="F47" s="21">
        <f t="shared" si="4"/>
        <v>20.76339914220107</v>
      </c>
    </row>
    <row r="48" spans="1:6" ht="17.100000000000001" customHeight="1" x14ac:dyDescent="0.25">
      <c r="A48" s="10">
        <v>1985</v>
      </c>
      <c r="B48" s="8">
        <v>48.2</v>
      </c>
      <c r="C48" s="8">
        <f t="shared" si="1"/>
        <v>0.5</v>
      </c>
      <c r="D48" s="17">
        <f t="shared" si="2"/>
        <v>1.0482180293501047E-2</v>
      </c>
      <c r="E48" s="17">
        <f t="shared" si="3"/>
        <v>1.0104821802935011</v>
      </c>
      <c r="F48" s="20">
        <f t="shared" si="4"/>
        <v>20.390479416573143</v>
      </c>
    </row>
    <row r="49" spans="1:6" ht="17.100000000000001" customHeight="1" x14ac:dyDescent="0.25">
      <c r="A49" s="11">
        <v>1986</v>
      </c>
      <c r="B49" s="9">
        <v>43.8</v>
      </c>
      <c r="C49" s="9">
        <f t="shared" si="1"/>
        <v>-4.4000000000000057</v>
      </c>
      <c r="D49" s="18">
        <f t="shared" si="2"/>
        <v>-9.1286307053942015E-2</v>
      </c>
      <c r="E49" s="18">
        <f t="shared" si="3"/>
        <v>0.90871369294605797</v>
      </c>
      <c r="F49" s="21">
        <f t="shared" si="4"/>
        <v>20.024257492244995</v>
      </c>
    </row>
    <row r="50" spans="1:6" ht="17.100000000000001" customHeight="1" x14ac:dyDescent="0.25">
      <c r="A50" s="10">
        <v>1987</v>
      </c>
      <c r="B50" s="8">
        <v>41.9</v>
      </c>
      <c r="C50" s="8">
        <f t="shared" si="1"/>
        <v>-1.8999999999999986</v>
      </c>
      <c r="D50" s="17">
        <f t="shared" si="2"/>
        <v>-4.3378995433789924E-2</v>
      </c>
      <c r="E50" s="17">
        <f t="shared" si="3"/>
        <v>0.95662100456621002</v>
      </c>
      <c r="F50" s="20">
        <f t="shared" si="4"/>
        <v>19.664613073777232</v>
      </c>
    </row>
    <row r="51" spans="1:6" ht="17.100000000000001" customHeight="1" x14ac:dyDescent="0.25">
      <c r="A51" s="11">
        <v>1988</v>
      </c>
      <c r="B51" s="9">
        <v>40.200000000000003</v>
      </c>
      <c r="C51" s="9">
        <f t="shared" si="1"/>
        <v>-1.6999999999999957</v>
      </c>
      <c r="D51" s="18">
        <f t="shared" si="2"/>
        <v>-4.0572792362768395E-2</v>
      </c>
      <c r="E51" s="18">
        <f t="shared" si="3"/>
        <v>0.95942720763723166</v>
      </c>
      <c r="F51" s="21">
        <f t="shared" si="4"/>
        <v>19.31142802628915</v>
      </c>
    </row>
    <row r="52" spans="1:6" ht="17.100000000000001" customHeight="1" x14ac:dyDescent="0.25">
      <c r="A52" s="10">
        <v>1989</v>
      </c>
      <c r="B52" s="8">
        <v>38</v>
      </c>
      <c r="C52" s="8">
        <f t="shared" si="1"/>
        <v>-2.2000000000000028</v>
      </c>
      <c r="D52" s="17">
        <f t="shared" si="2"/>
        <v>-5.472636815920405E-2</v>
      </c>
      <c r="E52" s="17">
        <f t="shared" si="3"/>
        <v>0.94527363184079594</v>
      </c>
      <c r="F52" s="20">
        <f t="shared" si="4"/>
        <v>18.964586336654136</v>
      </c>
    </row>
    <row r="53" spans="1:6" ht="17.100000000000001" customHeight="1" x14ac:dyDescent="0.25">
      <c r="A53" s="11">
        <v>1990</v>
      </c>
      <c r="B53" s="9">
        <v>37.200000000000003</v>
      </c>
      <c r="C53" s="9">
        <f t="shared" si="1"/>
        <v>-0.79999999999999716</v>
      </c>
      <c r="D53" s="18">
        <f t="shared" si="2"/>
        <v>-2.1052631578947295E-2</v>
      </c>
      <c r="E53" s="18">
        <f t="shared" si="3"/>
        <v>0.97894736842105268</v>
      </c>
      <c r="F53" s="21">
        <f t="shared" si="4"/>
        <v>18.623974075392059</v>
      </c>
    </row>
    <row r="54" spans="1:6" ht="17.100000000000001" customHeight="1" x14ac:dyDescent="0.25">
      <c r="A54" s="10">
        <v>1991</v>
      </c>
      <c r="B54" s="8">
        <v>38.9</v>
      </c>
      <c r="C54" s="8">
        <f t="shared" si="1"/>
        <v>1.6999999999999957</v>
      </c>
      <c r="D54" s="17">
        <f t="shared" si="2"/>
        <v>4.5698924731182679E-2</v>
      </c>
      <c r="E54" s="17">
        <f t="shared" si="3"/>
        <v>1.0456989247311828</v>
      </c>
      <c r="F54" s="20">
        <f t="shared" si="4"/>
        <v>18.289479359246052</v>
      </c>
    </row>
    <row r="55" spans="1:6" ht="17.100000000000001" customHeight="1" x14ac:dyDescent="0.25">
      <c r="A55" s="11">
        <v>1992</v>
      </c>
      <c r="B55" s="9">
        <v>36.700000000000003</v>
      </c>
      <c r="C55" s="9">
        <f t="shared" si="1"/>
        <v>-2.1999999999999957</v>
      </c>
      <c r="D55" s="18">
        <f t="shared" si="2"/>
        <v>-5.655526992287907E-2</v>
      </c>
      <c r="E55" s="18">
        <f t="shared" si="3"/>
        <v>0.94344473007712093</v>
      </c>
      <c r="F55" s="21">
        <f t="shared" si="4"/>
        <v>17.960992314431451</v>
      </c>
    </row>
    <row r="56" spans="1:6" ht="17.100000000000001" customHeight="1" x14ac:dyDescent="0.25">
      <c r="A56" s="10">
        <v>1993</v>
      </c>
      <c r="B56" s="8">
        <v>34.299999999999997</v>
      </c>
      <c r="C56" s="8">
        <f t="shared" si="1"/>
        <v>-2.4000000000000057</v>
      </c>
      <c r="D56" s="17">
        <f t="shared" si="2"/>
        <v>-6.5395095367847558E-2</v>
      </c>
      <c r="E56" s="17">
        <f t="shared" si="3"/>
        <v>0.9346049046321524</v>
      </c>
      <c r="F56" s="20">
        <f t="shared" si="4"/>
        <v>17.6384050405448</v>
      </c>
    </row>
    <row r="57" spans="1:6" ht="17.100000000000001" customHeight="1" x14ac:dyDescent="0.25">
      <c r="A57" s="11">
        <v>1994</v>
      </c>
      <c r="B57" s="9">
        <v>30.7</v>
      </c>
      <c r="C57" s="9">
        <f t="shared" si="1"/>
        <v>-3.5999999999999979</v>
      </c>
      <c r="D57" s="18">
        <f t="shared" si="2"/>
        <v>-0.10495626822157429</v>
      </c>
      <c r="E57" s="18">
        <f t="shared" si="3"/>
        <v>0.89504373177842567</v>
      </c>
      <c r="F57" s="21">
        <f t="shared" si="4"/>
        <v>17.321611575121061</v>
      </c>
    </row>
    <row r="58" spans="1:6" ht="17.100000000000001" customHeight="1" x14ac:dyDescent="0.25">
      <c r="A58" s="10" t="s">
        <v>7</v>
      </c>
      <c r="B58" s="12">
        <v>27.6</v>
      </c>
      <c r="C58" s="8">
        <f t="shared" si="1"/>
        <v>-3.0999999999999979</v>
      </c>
      <c r="D58" s="17">
        <f t="shared" si="2"/>
        <v>-0.10097719869706834</v>
      </c>
      <c r="E58" s="17">
        <f t="shared" si="3"/>
        <v>0.89902280130293166</v>
      </c>
      <c r="F58" s="20">
        <f t="shared" si="4"/>
        <v>17.010507858827385</v>
      </c>
    </row>
    <row r="59" spans="1:6" ht="17.100000000000001" customHeight="1" x14ac:dyDescent="0.25">
      <c r="A59" s="11">
        <v>1996</v>
      </c>
      <c r="B59" s="9">
        <v>24.5</v>
      </c>
      <c r="C59" s="9">
        <f t="shared" si="1"/>
        <v>-3.1000000000000014</v>
      </c>
      <c r="D59" s="18">
        <f t="shared" si="2"/>
        <v>-0.11231884057971019</v>
      </c>
      <c r="E59" s="18">
        <f t="shared" si="3"/>
        <v>0.8876811594202898</v>
      </c>
      <c r="F59" s="21">
        <f t="shared" si="4"/>
        <v>16.70499170128204</v>
      </c>
    </row>
    <row r="60" spans="1:6" ht="17.100000000000001" customHeight="1" x14ac:dyDescent="0.25">
      <c r="A60" s="10">
        <v>1997</v>
      </c>
      <c r="B60" s="8">
        <v>24.4</v>
      </c>
      <c r="C60" s="8">
        <f t="shared" si="1"/>
        <v>-0.10000000000000142</v>
      </c>
      <c r="D60" s="17">
        <f t="shared" si="2"/>
        <v>-4.0816326530612821E-3</v>
      </c>
      <c r="E60" s="17">
        <f t="shared" si="3"/>
        <v>0.99591836734693873</v>
      </c>
      <c r="F60" s="20">
        <f t="shared" si="4"/>
        <v>16.404962747487218</v>
      </c>
    </row>
    <row r="61" spans="1:6" ht="17.100000000000001" customHeight="1" x14ac:dyDescent="0.25">
      <c r="A61" s="11" t="s">
        <v>8</v>
      </c>
      <c r="B61" s="13">
        <v>25.2</v>
      </c>
      <c r="C61" s="9">
        <f t="shared" si="1"/>
        <v>0.80000000000000071</v>
      </c>
      <c r="D61" s="18">
        <f t="shared" si="2"/>
        <v>3.2786885245901669E-2</v>
      </c>
      <c r="E61" s="18">
        <f t="shared" si="3"/>
        <v>1.0327868852459017</v>
      </c>
      <c r="F61" s="21">
        <f t="shared" si="4"/>
        <v>16.110322444864746</v>
      </c>
    </row>
    <row r="62" spans="1:6" ht="17.100000000000001" customHeight="1" x14ac:dyDescent="0.25">
      <c r="A62" s="10">
        <v>1999</v>
      </c>
      <c r="B62" s="8">
        <v>26</v>
      </c>
      <c r="C62" s="8">
        <f t="shared" si="1"/>
        <v>0.80000000000000071</v>
      </c>
      <c r="D62" s="17">
        <f t="shared" si="2"/>
        <v>3.1746031746031772E-2</v>
      </c>
      <c r="E62" s="17">
        <f t="shared" si="3"/>
        <v>1.0317460317460319</v>
      </c>
      <c r="F62" s="20">
        <f t="shared" si="4"/>
        <v>15.820974010883839</v>
      </c>
    </row>
    <row r="63" spans="1:6" ht="17.100000000000001" customHeight="1" x14ac:dyDescent="0.25">
      <c r="A63" s="11">
        <v>2000</v>
      </c>
      <c r="B63" s="9">
        <v>26.7</v>
      </c>
      <c r="C63" s="9">
        <f t="shared" si="1"/>
        <v>0.69999999999999929</v>
      </c>
      <c r="D63" s="18">
        <f t="shared" si="2"/>
        <v>2.6923076923076897E-2</v>
      </c>
      <c r="E63" s="18">
        <f t="shared" si="3"/>
        <v>1.0269230769230768</v>
      </c>
      <c r="F63" s="21">
        <f t="shared" si="4"/>
        <v>15.536822401270275</v>
      </c>
    </row>
    <row r="64" spans="1:6" ht="17.100000000000001" customHeight="1" x14ac:dyDescent="0.25">
      <c r="A64" s="10">
        <v>2001</v>
      </c>
      <c r="B64" s="8">
        <v>31.8</v>
      </c>
      <c r="C64" s="8">
        <f t="shared" si="1"/>
        <v>5.1000000000000014</v>
      </c>
      <c r="D64" s="17">
        <f t="shared" si="2"/>
        <v>0.19101123595505623</v>
      </c>
      <c r="E64" s="17">
        <f t="shared" si="3"/>
        <v>1.1910112359550562</v>
      </c>
      <c r="F64" s="20">
        <f t="shared" si="4"/>
        <v>15.257774278786544</v>
      </c>
    </row>
    <row r="65" spans="1:6" ht="17.100000000000001" customHeight="1" x14ac:dyDescent="0.25">
      <c r="A65" s="11">
        <v>2002</v>
      </c>
      <c r="B65" s="9">
        <v>25.4</v>
      </c>
      <c r="C65" s="9">
        <f t="shared" si="1"/>
        <v>-6.4000000000000021</v>
      </c>
      <c r="D65" s="18">
        <f t="shared" si="2"/>
        <v>-0.20125786163522019</v>
      </c>
      <c r="E65" s="18">
        <f t="shared" si="3"/>
        <v>0.79874213836477981</v>
      </c>
      <c r="F65" s="21">
        <f t="shared" si="4"/>
        <v>14.983737982572729</v>
      </c>
    </row>
    <row r="66" spans="1:6" ht="17.100000000000001" customHeight="1" x14ac:dyDescent="0.25">
      <c r="A66" s="10">
        <v>2003</v>
      </c>
      <c r="B66" s="8">
        <v>23.9</v>
      </c>
      <c r="C66" s="8">
        <f t="shared" si="1"/>
        <v>-1.5</v>
      </c>
      <c r="D66" s="17">
        <f t="shared" si="2"/>
        <v>-5.9055118110236227E-2</v>
      </c>
      <c r="E66" s="17">
        <f t="shared" si="3"/>
        <v>0.94094488188976377</v>
      </c>
      <c r="F66" s="20">
        <f t="shared" si="4"/>
        <v>14.714623498038025</v>
      </c>
    </row>
    <row r="67" spans="1:6" ht="17.100000000000001" customHeight="1" x14ac:dyDescent="0.25">
      <c r="A67" s="11">
        <v>2004</v>
      </c>
      <c r="B67" s="9">
        <v>23.1</v>
      </c>
      <c r="C67" s="9">
        <f t="shared" si="1"/>
        <v>-0.79999999999999716</v>
      </c>
      <c r="D67" s="18">
        <f t="shared" si="2"/>
        <v>-3.3472803347280221E-2</v>
      </c>
      <c r="E67" s="18">
        <f t="shared" si="3"/>
        <v>0.9665271966527198</v>
      </c>
      <c r="F67" s="21">
        <f t="shared" si="4"/>
        <v>14.450342427293032</v>
      </c>
    </row>
    <row r="68" spans="1:6" ht="17.100000000000001" customHeight="1" x14ac:dyDescent="0.25">
      <c r="A68" s="10">
        <v>2005</v>
      </c>
      <c r="B68" s="8">
        <v>20.7</v>
      </c>
      <c r="C68" s="8">
        <f t="shared" si="1"/>
        <v>-2.4000000000000021</v>
      </c>
      <c r="D68" s="17">
        <f t="shared" si="2"/>
        <v>-0.10389610389610399</v>
      </c>
      <c r="E68" s="17">
        <f t="shared" si="3"/>
        <v>0.89610389610389607</v>
      </c>
      <c r="F68" s="20">
        <f t="shared" si="4"/>
        <v>14.190807960113087</v>
      </c>
    </row>
    <row r="69" spans="1:6" ht="17.100000000000001" customHeight="1" x14ac:dyDescent="0.25">
      <c r="A69" s="11">
        <v>2006</v>
      </c>
      <c r="B69" s="9">
        <v>18.399999999999999</v>
      </c>
      <c r="C69" s="9">
        <f t="shared" si="1"/>
        <v>-2.3000000000000007</v>
      </c>
      <c r="D69" s="18">
        <f t="shared" si="2"/>
        <v>-0.11111111111111115</v>
      </c>
      <c r="E69" s="18">
        <f t="shared" si="3"/>
        <v>0.88888888888888884</v>
      </c>
      <c r="F69" s="21">
        <f t="shared" si="4"/>
        <v>13.935934845423111</v>
      </c>
    </row>
    <row r="70" spans="1:6" ht="17.100000000000001" customHeight="1" x14ac:dyDescent="0.25">
      <c r="A70" s="10">
        <v>2007</v>
      </c>
      <c r="B70" s="8">
        <v>22.3</v>
      </c>
      <c r="C70" s="8">
        <f t="shared" si="1"/>
        <v>3.9000000000000021</v>
      </c>
      <c r="D70" s="17">
        <f t="shared" si="2"/>
        <v>0.21195652173913057</v>
      </c>
      <c r="E70" s="17">
        <f t="shared" si="3"/>
        <v>1.2119565217391306</v>
      </c>
      <c r="F70" s="20">
        <f t="shared" si="4"/>
        <v>13.685639363294603</v>
      </c>
    </row>
    <row r="71" spans="1:6" ht="17.100000000000001" customHeight="1" x14ac:dyDescent="0.25">
      <c r="A71" s="11">
        <v>2008</v>
      </c>
      <c r="B71" s="9">
        <v>18.3</v>
      </c>
      <c r="C71" s="9">
        <f t="shared" si="1"/>
        <v>-4</v>
      </c>
      <c r="D71" s="18">
        <f t="shared" si="2"/>
        <v>-0.17937219730941703</v>
      </c>
      <c r="E71" s="18">
        <f t="shared" si="3"/>
        <v>0.820627802690583</v>
      </c>
      <c r="F71" s="21">
        <f t="shared" si="4"/>
        <v>13.43983929744558</v>
      </c>
    </row>
    <row r="72" spans="1:6" ht="17.100000000000001" customHeight="1" x14ac:dyDescent="0.25">
      <c r="A72" s="10">
        <v>2009</v>
      </c>
      <c r="B72" s="8">
        <v>15.9</v>
      </c>
      <c r="C72" s="8">
        <f t="shared" si="1"/>
        <v>-2.4000000000000004</v>
      </c>
      <c r="D72" s="17">
        <f t="shared" ref="D72:D75" si="5">C72/B71</f>
        <v>-0.13114754098360656</v>
      </c>
      <c r="E72" s="17">
        <f t="shared" si="3"/>
        <v>0.86885245901639341</v>
      </c>
      <c r="F72" s="20">
        <f t="shared" si="4"/>
        <v>13.198453908234423</v>
      </c>
    </row>
    <row r="73" spans="1:6" ht="17.100000000000001" customHeight="1" x14ac:dyDescent="0.25">
      <c r="A73" s="11">
        <v>2010</v>
      </c>
      <c r="B73" s="9">
        <v>15.1</v>
      </c>
      <c r="C73" s="9">
        <f t="shared" si="1"/>
        <v>-0.80000000000000071</v>
      </c>
      <c r="D73" s="18">
        <f t="shared" si="5"/>
        <v>-5.0314465408805076E-2</v>
      </c>
      <c r="E73" s="18">
        <f t="shared" si="3"/>
        <v>0.94968553459119498</v>
      </c>
      <c r="F73" s="21">
        <f t="shared" si="4"/>
        <v>12.961403906138772</v>
      </c>
    </row>
    <row r="74" spans="1:6" ht="17.100000000000001" customHeight="1" x14ac:dyDescent="0.25">
      <c r="A74" s="10">
        <v>2011</v>
      </c>
      <c r="B74" s="8">
        <v>14.8</v>
      </c>
      <c r="C74" s="8">
        <f t="shared" si="1"/>
        <v>-0.29999999999999893</v>
      </c>
      <c r="D74" s="17">
        <f t="shared" si="5"/>
        <v>-1.9867549668874104E-2</v>
      </c>
      <c r="E74" s="17">
        <f t="shared" si="3"/>
        <v>0.98013245033112595</v>
      </c>
      <c r="F74" s="20">
        <f t="shared" si="4"/>
        <v>12.728611425710753</v>
      </c>
    </row>
    <row r="75" spans="1:6" ht="17.100000000000001" customHeight="1" x14ac:dyDescent="0.25">
      <c r="A75" s="11">
        <v>2012</v>
      </c>
      <c r="B75" s="9">
        <v>12.5</v>
      </c>
      <c r="C75" s="9">
        <f t="shared" si="1"/>
        <v>-2.3000000000000007</v>
      </c>
      <c r="D75" s="18">
        <f t="shared" si="5"/>
        <v>-0.15540540540540546</v>
      </c>
      <c r="E75" s="18">
        <f t="shared" si="3"/>
        <v>0.84459459459459452</v>
      </c>
      <c r="F75" s="21">
        <f t="shared" si="4"/>
        <v>12.499999999999975</v>
      </c>
    </row>
    <row r="77" spans="1:6" x14ac:dyDescent="0.25">
      <c r="A77" t="s">
        <v>9</v>
      </c>
    </row>
    <row r="79" spans="1:6" ht="21.75" customHeight="1" x14ac:dyDescent="0.25">
      <c r="A79" s="29" t="s">
        <v>26</v>
      </c>
      <c r="B79" s="26"/>
      <c r="C79" s="26"/>
      <c r="D79" s="26"/>
      <c r="E79" s="26"/>
    </row>
    <row r="81" spans="1:10" ht="30" customHeight="1" x14ac:dyDescent="0.25">
      <c r="A81" s="31" t="s">
        <v>14</v>
      </c>
      <c r="B81" s="31"/>
      <c r="G81" s="22" t="s">
        <v>16</v>
      </c>
      <c r="I81" s="23" t="s">
        <v>17</v>
      </c>
      <c r="J81" s="14">
        <f>GEOMEAN(E11:E75)</f>
        <v>0.98203956283487437</v>
      </c>
    </row>
    <row r="82" spans="1:10" ht="39.75" customHeight="1" x14ac:dyDescent="0.25">
      <c r="A82" s="31"/>
      <c r="B82" s="31"/>
      <c r="G82" s="23" t="s">
        <v>15</v>
      </c>
      <c r="H82" s="14">
        <f>PRODUCT(E11:E75)</f>
        <v>0.30788177339901479</v>
      </c>
    </row>
    <row r="83" spans="1:10" ht="31.5" x14ac:dyDescent="0.25">
      <c r="A83" s="6"/>
      <c r="B83" s="6"/>
      <c r="G83" s="23" t="s">
        <v>18</v>
      </c>
      <c r="H83" s="14">
        <f>H82^(1/65)</f>
        <v>0.98203956283487437</v>
      </c>
    </row>
    <row r="85" spans="1:10" ht="67.5" customHeight="1" x14ac:dyDescent="0.25">
      <c r="A85" s="30" t="s">
        <v>19</v>
      </c>
      <c r="B85" s="26"/>
      <c r="C85" s="26"/>
      <c r="D85" s="26"/>
      <c r="E85" s="26"/>
    </row>
    <row r="87" spans="1:10" ht="86.25" customHeight="1" x14ac:dyDescent="0.25">
      <c r="A87" s="32" t="s">
        <v>27</v>
      </c>
      <c r="B87" s="33"/>
      <c r="C87" s="33"/>
      <c r="D87" s="33"/>
      <c r="E87" s="33"/>
      <c r="F87" s="33"/>
    </row>
    <row r="90" spans="1:10" x14ac:dyDescent="0.25">
      <c r="A90" s="27"/>
      <c r="B90" s="27"/>
      <c r="C90" s="27"/>
      <c r="D90" s="14"/>
      <c r="E90" s="14"/>
    </row>
    <row r="91" spans="1:10" x14ac:dyDescent="0.25">
      <c r="A91" s="27"/>
      <c r="B91" s="27"/>
      <c r="C91" s="27"/>
    </row>
    <row r="92" spans="1:10" x14ac:dyDescent="0.25">
      <c r="A92" s="27"/>
      <c r="B92" s="27"/>
      <c r="C92" s="27"/>
    </row>
  </sheetData>
  <mergeCells count="9">
    <mergeCell ref="A90:C92"/>
    <mergeCell ref="A1:B1"/>
    <mergeCell ref="A3:D3"/>
    <mergeCell ref="A5:D5"/>
    <mergeCell ref="A79:E79"/>
    <mergeCell ref="A7:E7"/>
    <mergeCell ref="A85:E85"/>
    <mergeCell ref="A81:B82"/>
    <mergeCell ref="A87:F87"/>
  </mergeCells>
  <pageMargins left="0.70866141732283472" right="0.70866141732283472" top="0.74803149606299213" bottom="0.74803149606299213" header="0.31496062992125984" footer="0.31496062992125984"/>
  <pageSetup paperSize="9" scale="64"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2013-11-08T11:16:42Z</dcterms:modified>
</cp:coreProperties>
</file>